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finanse" sheetId="1" r:id="rId1"/>
    <sheet name="portfel" sheetId="2" r:id="rId2"/>
    <sheet name="zatrudnienie" sheetId="3" r:id="rId3"/>
  </sheets>
  <externalReferences>
    <externalReference r:id="rId6"/>
  </externalReferences>
  <definedNames>
    <definedName name="_xlnm.Print_Area" localSheetId="0">'finanse'!$A$1:$C$51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<sst xmlns="http://schemas.openxmlformats.org/spreadsheetml/2006/main" count="112" uniqueCount="104">
  <si>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</si>
  <si>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</si>
  <si>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</si>
  <si>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</si>
  <si>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</si>
  <si>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</si>
  <si>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</si>
  <si>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</si>
  <si>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</si>
  <si>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</si>
  <si>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</si>
  <si>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</si>
  <si>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</si>
  <si>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</si>
  <si>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</si>
  <si>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</si>
  <si>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</si>
  <si>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</si>
  <si>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</si>
  <si>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</si>
  <si>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</si>
  <si>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</si>
  <si>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</si>
  <si>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</si>
  <si>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</si>
  <si>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</si>
  <si>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</si>
  <si>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</si>
  <si>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</si>
  <si>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</si>
  <si>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</si>
  <si>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</si>
  <si>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</si>
  <si>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</si>
  <si>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</si>
  <si>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</si>
  <si>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</si>
  <si>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</si>
  <si>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</si>
  <si>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</si>
  <si>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</si>
  <si>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</si>
  <si>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</si>
  <si>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</si>
  <si>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</si>
  <si>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</si>
  <si>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</si>
  <si>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</si>
  <si>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</si>
  <si>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</si>
  <si>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</si>
  <si>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</si>
  <si>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</si>
  <si>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</si>
  <si>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</si>
  <si>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</si>
  <si>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</si>
  <si>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</si>
  <si>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</si>
  <si>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</si>
  <si>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</si>
  <si>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</si>
  <si>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</si>
  <si>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</si>
  <si>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</si>
  <si>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</si>
  <si>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</si>
  <si>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</si>
  <si>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</si>
  <si>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</si>
  <si>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</si>
  <si>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</si>
  <si>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</si>
  <si>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</si>
  <si>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</si>
  <si>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</si>
  <si>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</si>
  <si>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</si>
  <si>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</si>
  <si>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</si>
  <si>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</si>
  <si>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</si>
  <si>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</si>
  <si>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</si>
  <si>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</si>
  <si>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</si>
  <si>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</si>
  <si>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</si>
  <si>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</si>
  <si>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</si>
  <si>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</si>
  <si>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</si>
  <si>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</si>
  <si>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</si>
  <si>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</si>
  <si>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</si>
  <si>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</si>
  <si>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</si>
  <si>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</si>
  <si>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</si>
  <si>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Raiffeisen Bank Polska S.A.</t>
  </si>
  <si>
    <t>PricewaterhouseCoopers Sp. z o.o.</t>
  </si>
  <si>
    <t xml:space="preserve">W związku z wprowadzeniem od dnia 1 stycznia 2014 roku nowego systemu finansowo-księgowo-controllingowego, pozwalającego na zastosowanie dokładniejszych metod alokacji kosztów, dokonano weryfikacji stosowanych zasad alokacji i w bieżącym okresie wprowadzono zmiany sposobu alokowania niektórych kosztów do kosztów akwizycji i likwidacji. Zmiany dotyczyły przede wszystkim wyłączenia z kosztów administracji pozycji dot. organizacji i nadzoru nad funkcjonowaniem jednostek sprzedażowych i likwidacyjnych i przyporządkowania ich odpowiednio do kosztów akwizycji i likwidacji. </t>
  </si>
  <si>
    <t>-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</si>
</sst>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0.0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2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41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2" fillId="32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51" applyFont="1" applyBorder="1">
      <alignment/>
      <protection/>
    </xf>
    <xf numFmtId="3" fontId="3" fillId="0" borderId="10" xfId="51" applyNumberFormat="1" applyFont="1" applyBorder="1">
      <alignment/>
      <protection/>
    </xf>
    <xf numFmtId="10" fontId="3" fillId="0" borderId="10" xfId="54" applyNumberFormat="1" applyFont="1" applyBorder="1" applyAlignment="1">
      <alignment/>
    </xf>
    <xf numFmtId="0" fontId="2" fillId="32" borderId="10" xfId="51" applyFont="1" applyFill="1" applyBorder="1">
      <alignment/>
      <protection/>
    </xf>
    <xf numFmtId="0" fontId="3" fillId="32" borderId="10" xfId="51" applyFont="1" applyFill="1" applyBorder="1">
      <alignment/>
      <protection/>
    </xf>
    <xf numFmtId="0" fontId="3" fillId="34" borderId="10" xfId="51" applyFont="1" applyFill="1" applyBorder="1">
      <alignment/>
      <protection/>
    </xf>
    <xf numFmtId="0" fontId="3" fillId="34" borderId="10" xfId="51" applyFont="1" applyFill="1" applyBorder="1" applyAlignment="1">
      <alignment horizontal="left" indent="1"/>
      <protection/>
    </xf>
    <xf numFmtId="0" fontId="3" fillId="0" borderId="0" xfId="0" applyFont="1" applyAlignment="1">
      <alignment horizontal="left" indent="1"/>
    </xf>
    <xf numFmtId="3" fontId="3" fillId="35" borderId="10" xfId="51" applyNumberFormat="1" applyFont="1" applyFill="1" applyBorder="1">
      <alignment/>
      <protection/>
    </xf>
    <xf numFmtId="0" fontId="3" fillId="34" borderId="10" xfId="51" applyFont="1" applyFill="1" applyBorder="1" applyAlignment="1">
      <alignment horizontal="left" wrapText="1" indent="2"/>
      <protection/>
    </xf>
    <xf numFmtId="0" fontId="3" fillId="0" borderId="0" xfId="0" applyFont="1" applyAlignment="1">
      <alignment horizontal="left" indent="2"/>
    </xf>
    <xf numFmtId="0" fontId="3" fillId="0" borderId="10" xfId="51" applyFont="1" applyFill="1" applyBorder="1" applyAlignment="1">
      <alignment wrapText="1"/>
      <protection/>
    </xf>
    <xf numFmtId="3" fontId="3" fillId="0" borderId="10" xfId="51" applyNumberFormat="1" applyFont="1" applyFill="1" applyBorder="1">
      <alignment/>
      <protection/>
    </xf>
    <xf numFmtId="0" fontId="2" fillId="32" borderId="10" xfId="51" applyFont="1" applyFill="1" applyBorder="1" applyAlignment="1">
      <alignment wrapText="1"/>
      <protection/>
    </xf>
    <xf numFmtId="0" fontId="3" fillId="0" borderId="10" xfId="51" applyFont="1" applyBorder="1" applyAlignment="1">
      <alignment horizontal="left" wrapText="1" indent="1"/>
      <protection/>
    </xf>
    <xf numFmtId="0" fontId="3" fillId="0" borderId="10" xfId="51" applyFont="1" applyBorder="1" applyAlignment="1">
      <alignment wrapText="1"/>
      <protection/>
    </xf>
    <xf numFmtId="0" fontId="3" fillId="0" borderId="10" xfId="51" applyFont="1" applyBorder="1" applyAlignment="1">
      <alignment horizontal="left" indent="1"/>
      <protection/>
    </xf>
    <xf numFmtId="0" fontId="3" fillId="0" borderId="0" xfId="51" applyFont="1">
      <alignment/>
      <protection/>
    </xf>
    <xf numFmtId="170" fontId="3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0" borderId="12" xfId="51" applyFont="1" applyBorder="1" applyAlignment="1">
      <alignment horizontal="center"/>
      <protection/>
    </xf>
    <xf numFmtId="0" fontId="3" fillId="0" borderId="13" xfId="51" applyFont="1" applyBorder="1" applyAlignment="1">
      <alignment horizontal="center"/>
      <protection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3" fillId="0" borderId="0" xfId="51" applyFont="1" applyAlignment="1">
      <alignment horizontal="left" wrapText="1"/>
      <protection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2" fontId="41" fillId="0" borderId="18" xfId="0" applyNumberFormat="1" applyFont="1" applyBorder="1" applyAlignment="1">
      <alignment horizontal="right" vertical="center" wrapText="1"/>
    </xf>
    <xf numFmtId="0" fontId="41" fillId="0" borderId="19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8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2524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0</xdr:rowOff>
    </xdr:from>
    <xdr:to>
      <xdr:col>9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ansowy\FK\UNIQA%20TU%20SA\Sprawozdanie%20finansowe\2014\12_2014\sprawozdanie%20_UNL_12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 sap"/>
      <sheetName val="obrot_12M2014"/>
      <sheetName val="zestawienie"/>
      <sheetName val="Bilans"/>
      <sheetName val="RZiS Ogólny"/>
      <sheetName val="RZiS Techn_ogółem"/>
      <sheetName val="RZiS Techn_dział_bezp"/>
      <sheetName val="RZiS Techn_reas_czynna"/>
      <sheetName val="Dekl Wypł_za m-c"/>
      <sheetName val="Dekl wypł narastająco"/>
      <sheetName val="ankieta_finanse"/>
    </sheetNames>
    <sheetDataSet>
      <sheetData sheetId="3">
        <row r="9">
          <cell r="E9">
            <v>1427476.94503</v>
          </cell>
          <cell r="F9">
            <v>1583403.13345</v>
          </cell>
        </row>
        <row r="10">
          <cell r="E10">
            <v>14934.84853</v>
          </cell>
          <cell r="F10">
            <v>14646.65805</v>
          </cell>
        </row>
        <row r="14">
          <cell r="F14">
            <v>6.15144</v>
          </cell>
        </row>
        <row r="19">
          <cell r="E19">
            <v>96579.29594</v>
          </cell>
          <cell r="F19">
            <v>101028.65991</v>
          </cell>
        </row>
        <row r="20">
          <cell r="E20">
            <v>1178767.96684</v>
          </cell>
          <cell r="F20">
            <v>1345525.55906</v>
          </cell>
        </row>
        <row r="24">
          <cell r="E24">
            <v>137188.80122</v>
          </cell>
          <cell r="F24">
            <v>122190.07249</v>
          </cell>
        </row>
        <row r="49">
          <cell r="E49">
            <v>474.49368</v>
          </cell>
          <cell r="F49">
            <v>482.25844</v>
          </cell>
        </row>
        <row r="56">
          <cell r="E56">
            <v>1903578.85654</v>
          </cell>
        </row>
        <row r="60">
          <cell r="E60">
            <v>307143.498</v>
          </cell>
          <cell r="F60">
            <v>360480.6246</v>
          </cell>
        </row>
        <row r="61">
          <cell r="F61">
            <v>220308.282</v>
          </cell>
        </row>
        <row r="70">
          <cell r="E70">
            <v>1519337.5221</v>
          </cell>
          <cell r="F70">
            <v>1685582.51836</v>
          </cell>
        </row>
        <row r="71">
          <cell r="E71">
            <v>527770.86016</v>
          </cell>
          <cell r="F71">
            <v>509545.5325</v>
          </cell>
        </row>
        <row r="73">
          <cell r="E73">
            <v>987979.75617</v>
          </cell>
          <cell r="F73">
            <v>1171901.72758</v>
          </cell>
        </row>
        <row r="79">
          <cell r="E79">
            <v>673523.32337</v>
          </cell>
          <cell r="F79">
            <v>802310.40897</v>
          </cell>
        </row>
        <row r="122">
          <cell r="F122">
            <v>2018446.51786</v>
          </cell>
        </row>
      </sheetData>
      <sheetData sheetId="4">
        <row r="6">
          <cell r="D6">
            <v>-27853.4159</v>
          </cell>
          <cell r="E6">
            <v>-18592.79826</v>
          </cell>
        </row>
        <row r="7">
          <cell r="D7">
            <v>60500.59805</v>
          </cell>
          <cell r="E7">
            <v>62096.76256</v>
          </cell>
        </row>
        <row r="22">
          <cell r="D22">
            <v>5792.95412</v>
          </cell>
          <cell r="E22">
            <v>1083.36019</v>
          </cell>
        </row>
        <row r="34">
          <cell r="D34">
            <v>14874.44804</v>
          </cell>
          <cell r="E34">
            <v>28606.62472</v>
          </cell>
        </row>
        <row r="37">
          <cell r="D37">
            <v>9227.17454</v>
          </cell>
          <cell r="E37">
            <v>21624.11233</v>
          </cell>
        </row>
      </sheetData>
      <sheetData sheetId="5">
        <row r="7">
          <cell r="D7">
            <v>1117819.89421</v>
          </cell>
          <cell r="E7">
            <v>1077846.20361</v>
          </cell>
        </row>
        <row r="8">
          <cell r="D8">
            <v>453532.75379</v>
          </cell>
          <cell r="E8">
            <v>445626.39809</v>
          </cell>
        </row>
        <row r="15">
          <cell r="D15">
            <v>585028.3589</v>
          </cell>
          <cell r="E15">
            <v>598648.7971</v>
          </cell>
        </row>
        <row r="16">
          <cell r="D16">
            <v>228700.14241</v>
          </cell>
          <cell r="E16">
            <v>219467.24165</v>
          </cell>
        </row>
        <row r="24">
          <cell r="D24">
            <v>235183.73838</v>
          </cell>
          <cell r="E24">
            <v>222189.14429</v>
          </cell>
        </row>
        <row r="25">
          <cell r="D25">
            <v>262513.28613</v>
          </cell>
          <cell r="E25">
            <v>286447.0794</v>
          </cell>
        </row>
        <row r="27">
          <cell r="D27">
            <v>89125.39885</v>
          </cell>
          <cell r="E27">
            <v>44396.33533</v>
          </cell>
        </row>
        <row r="28">
          <cell r="D28">
            <v>116454.9466</v>
          </cell>
        </row>
        <row r="45">
          <cell r="B45">
            <v>0.9588412001738914</v>
          </cell>
          <cell r="C45">
            <v>1.0154494602832893</v>
          </cell>
        </row>
      </sheetData>
      <sheetData sheetId="6">
        <row r="28">
          <cell r="E28">
            <v>108332.5174</v>
          </cell>
        </row>
      </sheetData>
      <sheetData sheetId="8">
        <row r="35">
          <cell r="C35">
            <v>270020801.4900004</v>
          </cell>
          <cell r="E35">
            <v>211870.60101</v>
          </cell>
          <cell r="F35">
            <v>270020.80149</v>
          </cell>
        </row>
        <row r="37">
          <cell r="C37">
            <v>115663155</v>
          </cell>
          <cell r="F37">
            <v>115663.155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D27" sqref="D27:D40"/>
    </sheetView>
  </sheetViews>
  <sheetFormatPr defaultColWidth="9.140625" defaultRowHeight="12.75"/>
  <cols>
    <col min="1" max="1" width="55.7109375" style="22" customWidth="1"/>
    <col min="2" max="3" width="15.7109375" style="22" customWidth="1"/>
    <col min="4" max="16384" width="9.140625" style="22" customWidth="1"/>
  </cols>
  <sheetData>
    <row r="1" spans="1:3" ht="36.75" customHeight="1">
      <c r="A1" s="44" t="s">
        <v>83</v>
      </c>
      <c r="B1" s="45"/>
      <c r="C1" s="45"/>
    </row>
    <row r="2" spans="1:3" ht="12" customHeight="1">
      <c r="A2" s="23" t="s">
        <v>96</v>
      </c>
      <c r="B2" s="2"/>
      <c r="C2" s="2"/>
    </row>
    <row r="3" spans="1:3" ht="12">
      <c r="A3" s="4" t="s">
        <v>72</v>
      </c>
      <c r="B3" s="1">
        <v>2013</v>
      </c>
      <c r="C3" s="1">
        <v>2014</v>
      </c>
    </row>
    <row r="4" spans="1:3" ht="12">
      <c r="A4" s="24"/>
      <c r="B4" s="1" t="s">
        <v>28</v>
      </c>
      <c r="C4" s="1" t="s">
        <v>28</v>
      </c>
    </row>
    <row r="5" spans="1:3" ht="12">
      <c r="A5" s="4"/>
      <c r="B5" s="48"/>
      <c r="C5" s="49"/>
    </row>
    <row r="6" spans="1:3" ht="12">
      <c r="A6" s="25" t="s">
        <v>27</v>
      </c>
      <c r="B6" s="26">
        <f>'[1]Bilans'!E56</f>
        <v>1903578.85654</v>
      </c>
      <c r="C6" s="26">
        <f>'[1]Bilans'!F122</f>
        <v>2018446.51786</v>
      </c>
    </row>
    <row r="7" spans="1:3" ht="12">
      <c r="A7" s="25" t="s">
        <v>94</v>
      </c>
      <c r="B7" s="27">
        <f>'[1]RZiS Techn_ogółem'!B45</f>
        <v>0.9588412001738914</v>
      </c>
      <c r="C7" s="27">
        <f>'[1]RZiS Techn_ogółem'!C45</f>
        <v>1.0154494602832893</v>
      </c>
    </row>
    <row r="8" spans="1:3" ht="12">
      <c r="A8" s="28" t="s">
        <v>0</v>
      </c>
      <c r="B8" s="29"/>
      <c r="C8" s="29"/>
    </row>
    <row r="9" spans="1:3" ht="12">
      <c r="A9" s="30" t="s">
        <v>69</v>
      </c>
      <c r="B9" s="26">
        <f>'[1]Bilans'!E9</f>
        <v>1427476.94503</v>
      </c>
      <c r="C9" s="26">
        <f>'[1]Bilans'!F9</f>
        <v>1583403.13345</v>
      </c>
    </row>
    <row r="10" spans="1:3" s="32" customFormat="1" ht="12">
      <c r="A10" s="31" t="s">
        <v>1</v>
      </c>
      <c r="B10" s="26">
        <f>'[1]Bilans'!E10</f>
        <v>14934.84853</v>
      </c>
      <c r="C10" s="26">
        <f>'[1]Bilans'!F10</f>
        <v>14646.65805</v>
      </c>
    </row>
    <row r="11" spans="1:3" s="32" customFormat="1" ht="12">
      <c r="A11" s="31" t="s">
        <v>2</v>
      </c>
      <c r="B11" s="26">
        <v>0</v>
      </c>
      <c r="C11" s="26">
        <f>'[1]Bilans'!F14</f>
        <v>6.15144</v>
      </c>
    </row>
    <row r="12" spans="1:3" s="32" customFormat="1" ht="12">
      <c r="A12" s="31" t="s">
        <v>95</v>
      </c>
      <c r="B12" s="33">
        <f>B9-B10</f>
        <v>1412542.0965</v>
      </c>
      <c r="C12" s="33">
        <f>C9-C10-C11</f>
        <v>1568750.3239600002</v>
      </c>
    </row>
    <row r="13" spans="1:3" s="35" customFormat="1" ht="36">
      <c r="A13" s="34" t="s">
        <v>3</v>
      </c>
      <c r="B13" s="26">
        <f>'[1]Bilans'!E19</f>
        <v>96579.29594</v>
      </c>
      <c r="C13" s="26">
        <f>'[1]Bilans'!F19</f>
        <v>101028.65991</v>
      </c>
    </row>
    <row r="14" spans="1:3" s="35" customFormat="1" ht="24">
      <c r="A14" s="34" t="s">
        <v>10</v>
      </c>
      <c r="B14" s="26">
        <f>'[1]Bilans'!E20</f>
        <v>1178767.96684</v>
      </c>
      <c r="C14" s="26">
        <f>'[1]Bilans'!F20</f>
        <v>1345525.55906</v>
      </c>
    </row>
    <row r="15" spans="1:3" s="35" customFormat="1" ht="12">
      <c r="A15" s="34" t="s">
        <v>11</v>
      </c>
      <c r="B15" s="26">
        <f>'[1]Bilans'!E24</f>
        <v>137188.80122</v>
      </c>
      <c r="C15" s="26">
        <f>'[1]Bilans'!F24</f>
        <v>122190.07249</v>
      </c>
    </row>
    <row r="16" spans="1:3" ht="12">
      <c r="A16" s="36" t="s">
        <v>12</v>
      </c>
      <c r="B16" s="37">
        <f>'[1]Bilans'!E49</f>
        <v>474.49368</v>
      </c>
      <c r="C16" s="37">
        <f>'[1]Bilans'!F49</f>
        <v>482.25844</v>
      </c>
    </row>
    <row r="17" spans="1:3" ht="12">
      <c r="A17" s="38" t="s">
        <v>6</v>
      </c>
      <c r="B17" s="33"/>
      <c r="C17" s="33"/>
    </row>
    <row r="18" spans="1:3" ht="12">
      <c r="A18" s="36" t="s">
        <v>75</v>
      </c>
      <c r="B18" s="37">
        <f>'[1]Bilans'!E60</f>
        <v>307143.498</v>
      </c>
      <c r="C18" s="37">
        <f>'[1]Bilans'!F60</f>
        <v>360480.6246</v>
      </c>
    </row>
    <row r="19" spans="1:3" ht="12">
      <c r="A19" s="39" t="s">
        <v>4</v>
      </c>
      <c r="B19" s="26">
        <v>220308.282</v>
      </c>
      <c r="C19" s="26">
        <f>'[1]Bilans'!F61</f>
        <v>220308.282</v>
      </c>
    </row>
    <row r="20" spans="1:3" ht="12" customHeight="1">
      <c r="A20" s="40" t="s">
        <v>5</v>
      </c>
      <c r="B20" s="26">
        <v>0</v>
      </c>
      <c r="C20" s="26">
        <v>0</v>
      </c>
    </row>
    <row r="21" spans="1:3" ht="12">
      <c r="A21" s="40" t="s">
        <v>76</v>
      </c>
      <c r="B21" s="37">
        <f>'[1]Bilans'!E70</f>
        <v>1519337.5221</v>
      </c>
      <c r="C21" s="37">
        <f>'[1]Bilans'!F70</f>
        <v>1685582.51836</v>
      </c>
    </row>
    <row r="22" spans="1:3" ht="15" customHeight="1">
      <c r="A22" s="39" t="s">
        <v>84</v>
      </c>
      <c r="B22" s="37">
        <f>'[1]Bilans'!E79</f>
        <v>673523.32337</v>
      </c>
      <c r="C22" s="37">
        <f>'[1]Bilans'!F79</f>
        <v>802310.40897</v>
      </c>
    </row>
    <row r="23" spans="1:3" ht="14.25" customHeight="1">
      <c r="A23" s="39" t="s">
        <v>7</v>
      </c>
      <c r="B23" s="26">
        <f>'[1]Bilans'!E71</f>
        <v>527770.86016</v>
      </c>
      <c r="C23" s="26">
        <f>'[1]Bilans'!F71</f>
        <v>509545.5325</v>
      </c>
    </row>
    <row r="24" spans="1:3" ht="12">
      <c r="A24" s="39" t="s">
        <v>8</v>
      </c>
      <c r="B24" s="26">
        <v>0</v>
      </c>
      <c r="C24" s="26">
        <v>0</v>
      </c>
    </row>
    <row r="25" spans="1:3" ht="12">
      <c r="A25" s="39" t="s">
        <v>9</v>
      </c>
      <c r="B25" s="26">
        <f>'[1]Bilans'!E73</f>
        <v>987979.75617</v>
      </c>
      <c r="C25" s="26">
        <f>'[1]Bilans'!F73</f>
        <v>1171901.72758</v>
      </c>
    </row>
    <row r="26" spans="1:3" ht="12">
      <c r="A26" s="28" t="s">
        <v>78</v>
      </c>
      <c r="B26" s="33"/>
      <c r="C26" s="33"/>
    </row>
    <row r="27" spans="1:4" ht="12">
      <c r="A27" s="25" t="s">
        <v>97</v>
      </c>
      <c r="B27" s="26">
        <f>'[1]RZiS Techn_ogółem'!D7</f>
        <v>1117819.89421</v>
      </c>
      <c r="C27" s="26">
        <f>'[1]RZiS Techn_ogółem'!E7</f>
        <v>1077846.20361</v>
      </c>
      <c r="D27" s="43"/>
    </row>
    <row r="28" spans="1:4" s="32" customFormat="1" ht="12">
      <c r="A28" s="41" t="s">
        <v>13</v>
      </c>
      <c r="B28" s="26">
        <f>'[1]RZiS Techn_ogółem'!D8</f>
        <v>453532.75379</v>
      </c>
      <c r="C28" s="26">
        <f>'[1]RZiS Techn_ogółem'!E8</f>
        <v>445626.39809</v>
      </c>
      <c r="D28" s="43"/>
    </row>
    <row r="29" spans="1:4" ht="12">
      <c r="A29" s="25" t="s">
        <v>98</v>
      </c>
      <c r="B29" s="26">
        <f>'[1]RZiS Techn_ogółem'!D15</f>
        <v>585028.3589</v>
      </c>
      <c r="C29" s="26">
        <f>'[1]RZiS Techn_ogółem'!E15</f>
        <v>598648.7971</v>
      </c>
      <c r="D29" s="43"/>
    </row>
    <row r="30" spans="1:4" s="32" customFormat="1" ht="12">
      <c r="A30" s="41" t="s">
        <v>15</v>
      </c>
      <c r="B30" s="26">
        <f>'[1]RZiS Techn_ogółem'!D16</f>
        <v>228700.14241</v>
      </c>
      <c r="C30" s="26">
        <f>'[1]RZiS Techn_ogółem'!E16</f>
        <v>219467.24165</v>
      </c>
      <c r="D30" s="43"/>
    </row>
    <row r="31" spans="1:4" ht="12">
      <c r="A31" s="25" t="s">
        <v>99</v>
      </c>
      <c r="B31" s="26">
        <f>'[1]RZiS Techn_ogółem'!D24</f>
        <v>235183.73838</v>
      </c>
      <c r="C31" s="26">
        <f>'[1]RZiS Techn_ogółem'!E24</f>
        <v>222189.14429</v>
      </c>
      <c r="D31" s="43"/>
    </row>
    <row r="32" spans="1:4" ht="12">
      <c r="A32" s="41" t="s">
        <v>16</v>
      </c>
      <c r="B32" s="37">
        <f>'[1]RZiS Techn_ogółem'!D25</f>
        <v>262513.28613</v>
      </c>
      <c r="C32" s="37">
        <f>'[1]RZiS Techn_ogółem'!E25</f>
        <v>286447.0794</v>
      </c>
      <c r="D32" s="43"/>
    </row>
    <row r="33" spans="1:4" ht="12">
      <c r="A33" s="41" t="s">
        <v>17</v>
      </c>
      <c r="B33" s="37">
        <f>'[1]RZiS Techn_ogółem'!D27</f>
        <v>89125.39885</v>
      </c>
      <c r="C33" s="37">
        <f>'[1]RZiS Techn_ogółem'!E27</f>
        <v>44396.33533</v>
      </c>
      <c r="D33" s="43"/>
    </row>
    <row r="34" spans="1:4" ht="12">
      <c r="A34" s="41" t="s">
        <v>70</v>
      </c>
      <c r="B34" s="37">
        <f>'[1]RZiS Techn_ogółem'!D28</f>
        <v>116454.9466</v>
      </c>
      <c r="C34" s="37">
        <f>'[1]RZiS Techn_dział_bezp'!E28</f>
        <v>108332.5174</v>
      </c>
      <c r="D34" s="43"/>
    </row>
    <row r="35" spans="1:4" ht="12">
      <c r="A35" s="25" t="s">
        <v>14</v>
      </c>
      <c r="B35" s="26">
        <f>'[1]RZiS Ogólny'!D7</f>
        <v>60500.59805</v>
      </c>
      <c r="C35" s="26">
        <f>'[1]RZiS Ogólny'!E7</f>
        <v>62096.76256</v>
      </c>
      <c r="D35" s="43"/>
    </row>
    <row r="36" spans="1:4" ht="12">
      <c r="A36" s="25" t="s">
        <v>20</v>
      </c>
      <c r="B36" s="26">
        <f>'[1]RZiS Ogólny'!D22</f>
        <v>5792.95412</v>
      </c>
      <c r="C36" s="26">
        <f>'[1]RZiS Ogólny'!E22</f>
        <v>1083.36019</v>
      </c>
      <c r="D36" s="43"/>
    </row>
    <row r="37" spans="1:4" ht="12">
      <c r="A37" s="25" t="s">
        <v>18</v>
      </c>
      <c r="B37" s="26">
        <f>'[1]RZiS Ogólny'!D6</f>
        <v>-27853.4159</v>
      </c>
      <c r="C37" s="26">
        <f>'[1]RZiS Ogólny'!E6</f>
        <v>-18592.79826</v>
      </c>
      <c r="D37" s="43"/>
    </row>
    <row r="38" spans="1:4" ht="12">
      <c r="A38" s="25" t="s">
        <v>71</v>
      </c>
      <c r="B38" s="26">
        <f>'[1]RZiS Ogólny'!D34</f>
        <v>14874.44804</v>
      </c>
      <c r="C38" s="26">
        <f>'[1]RZiS Ogólny'!E34</f>
        <v>28606.62472</v>
      </c>
      <c r="D38" s="43"/>
    </row>
    <row r="39" spans="1:4" ht="12">
      <c r="A39" s="25" t="s">
        <v>19</v>
      </c>
      <c r="B39" s="26">
        <f>'[1]RZiS Ogólny'!D37</f>
        <v>9227.17454</v>
      </c>
      <c r="C39" s="26">
        <f>'[1]RZiS Ogólny'!E37</f>
        <v>21624.11233</v>
      </c>
      <c r="D39" s="43"/>
    </row>
    <row r="40" spans="1:3" ht="12">
      <c r="A40" s="28" t="s">
        <v>68</v>
      </c>
      <c r="B40" s="33"/>
      <c r="C40" s="33"/>
    </row>
    <row r="41" spans="1:3" ht="12">
      <c r="A41" s="25" t="s">
        <v>21</v>
      </c>
      <c r="B41" s="26">
        <v>1674863.5756</v>
      </c>
      <c r="C41" s="26">
        <v>1927441.00275616</v>
      </c>
    </row>
    <row r="42" spans="1:3" ht="12">
      <c r="A42" s="25" t="s">
        <v>24</v>
      </c>
      <c r="B42" s="27">
        <v>1.1206</v>
      </c>
      <c r="C42" s="27">
        <v>1.1623551204316065</v>
      </c>
    </row>
    <row r="43" spans="1:3" ht="12">
      <c r="A43" s="25" t="s">
        <v>22</v>
      </c>
      <c r="B43" s="26">
        <v>115663.155</v>
      </c>
      <c r="C43" s="26">
        <f>'[1]Dekl Wypł_za m-c'!F37</f>
        <v>115663.155</v>
      </c>
    </row>
    <row r="44" spans="1:3" ht="12">
      <c r="A44" s="25" t="s">
        <v>23</v>
      </c>
      <c r="B44" s="26">
        <f>'[1]Dekl Wypł_za m-c'!E35</f>
        <v>211870.60101</v>
      </c>
      <c r="C44" s="26">
        <f>'[1]Dekl Wypł_za m-c'!F35</f>
        <v>270020.80149</v>
      </c>
    </row>
    <row r="45" spans="1:3" ht="12">
      <c r="A45" s="25" t="s">
        <v>25</v>
      </c>
      <c r="B45" s="27">
        <v>1.8289060444417977</v>
      </c>
      <c r="C45" s="27">
        <f>'[1]Dekl Wypł_za m-c'!C35/'[1]Dekl Wypł_za m-c'!C37</f>
        <v>2.3345446654122517</v>
      </c>
    </row>
    <row r="46" spans="1:3" ht="12">
      <c r="A46" s="25" t="s">
        <v>26</v>
      </c>
      <c r="B46" s="27">
        <v>0.589155</v>
      </c>
      <c r="C46" s="27">
        <v>0.570694</v>
      </c>
    </row>
    <row r="47" spans="1:3" ht="12">
      <c r="A47" s="25" t="s">
        <v>79</v>
      </c>
      <c r="B47" s="26"/>
      <c r="C47" s="26"/>
    </row>
    <row r="48" spans="1:3" ht="12">
      <c r="A48" s="28" t="s">
        <v>73</v>
      </c>
      <c r="B48" s="46" t="s">
        <v>100</v>
      </c>
      <c r="C48" s="47"/>
    </row>
    <row r="49" spans="1:3" ht="12">
      <c r="A49" s="28" t="s">
        <v>74</v>
      </c>
      <c r="B49" s="46" t="s">
        <v>101</v>
      </c>
      <c r="C49" s="47"/>
    </row>
    <row r="50" spans="1:3" ht="12">
      <c r="A50" s="42"/>
      <c r="B50" s="42"/>
      <c r="C50" s="42"/>
    </row>
    <row r="51" spans="1:3" ht="93" customHeight="1">
      <c r="A51" s="50" t="s">
        <v>102</v>
      </c>
      <c r="B51" s="50"/>
      <c r="C51" s="50"/>
    </row>
  </sheetData>
  <sheetProtection/>
  <mergeCells count="5">
    <mergeCell ref="A1:C1"/>
    <mergeCell ref="B48:C48"/>
    <mergeCell ref="B49:C49"/>
    <mergeCell ref="B5:C5"/>
    <mergeCell ref="A51:C5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IV16384"/>
    </sheetView>
  </sheetViews>
  <sheetFormatPr defaultColWidth="9.140625" defaultRowHeight="12.75"/>
  <cols>
    <col min="1" max="1" width="7.00390625" style="22" customWidth="1"/>
    <col min="2" max="2" width="50.8515625" style="22" customWidth="1"/>
    <col min="3" max="4" width="12.421875" style="22" customWidth="1"/>
    <col min="5" max="16384" width="9.140625" style="22" customWidth="1"/>
  </cols>
  <sheetData>
    <row r="1" spans="1:4" ht="39" customHeight="1">
      <c r="A1" s="44" t="s">
        <v>83</v>
      </c>
      <c r="B1" s="45"/>
      <c r="C1" s="45"/>
      <c r="D1" s="45"/>
    </row>
    <row r="2" spans="1:4" ht="12">
      <c r="A2" s="3"/>
      <c r="B2" s="4" t="s">
        <v>29</v>
      </c>
      <c r="C2" s="53" t="s">
        <v>87</v>
      </c>
      <c r="D2" s="54"/>
    </row>
    <row r="3" spans="1:4" ht="12">
      <c r="A3" s="3"/>
      <c r="B3" s="5"/>
      <c r="C3" s="55"/>
      <c r="D3" s="56"/>
    </row>
    <row r="4" spans="1:4" ht="12">
      <c r="A4" s="4" t="s">
        <v>63</v>
      </c>
      <c r="B4" s="6" t="s">
        <v>49</v>
      </c>
      <c r="C4" s="1">
        <v>2013</v>
      </c>
      <c r="D4" s="1">
        <v>2014</v>
      </c>
    </row>
    <row r="5" spans="1:4" ht="13.5" customHeight="1">
      <c r="A5" s="4"/>
      <c r="B5" s="4"/>
      <c r="C5" s="7" t="s">
        <v>28</v>
      </c>
      <c r="D5" s="7" t="s">
        <v>28</v>
      </c>
    </row>
    <row r="6" spans="1:4" ht="13.5" customHeight="1">
      <c r="A6" s="8">
        <v>1</v>
      </c>
      <c r="B6" s="8" t="s">
        <v>30</v>
      </c>
      <c r="C6" s="9">
        <v>34707.49</v>
      </c>
      <c r="D6" s="9">
        <v>32559.73</v>
      </c>
    </row>
    <row r="7" spans="1:4" ht="16.5" customHeight="1">
      <c r="A7" s="8">
        <f>A6+1</f>
        <v>2</v>
      </c>
      <c r="B7" s="8" t="s">
        <v>31</v>
      </c>
      <c r="C7" s="9">
        <v>20597.09</v>
      </c>
      <c r="D7" s="9">
        <v>11545.82</v>
      </c>
    </row>
    <row r="8" spans="1:4" ht="15.75" customHeight="1">
      <c r="A8" s="8">
        <f aca="true" t="shared" si="0" ref="A8:A24">A7+1</f>
        <v>3</v>
      </c>
      <c r="B8" s="8" t="s">
        <v>32</v>
      </c>
      <c r="C8" s="9">
        <v>190981.44</v>
      </c>
      <c r="D8" s="9">
        <v>179018.86</v>
      </c>
    </row>
    <row r="9" spans="1:4" ht="17.25" customHeight="1">
      <c r="A9" s="8">
        <f t="shared" si="0"/>
        <v>4</v>
      </c>
      <c r="B9" s="8" t="s">
        <v>33</v>
      </c>
      <c r="C9" s="9">
        <v>5419.21</v>
      </c>
      <c r="D9" s="9">
        <v>3188.49</v>
      </c>
    </row>
    <row r="10" spans="1:4" ht="18" customHeight="1">
      <c r="A10" s="8">
        <f t="shared" si="0"/>
        <v>5</v>
      </c>
      <c r="B10" s="8" t="s">
        <v>34</v>
      </c>
      <c r="C10" s="9">
        <v>0</v>
      </c>
      <c r="D10" s="9">
        <v>0</v>
      </c>
    </row>
    <row r="11" spans="1:4" ht="16.5" customHeight="1">
      <c r="A11" s="8">
        <f t="shared" si="0"/>
        <v>6</v>
      </c>
      <c r="B11" s="8" t="s">
        <v>35</v>
      </c>
      <c r="C11" s="9">
        <v>119.82</v>
      </c>
      <c r="D11" s="9">
        <v>96.06</v>
      </c>
    </row>
    <row r="12" spans="1:4" ht="16.5" customHeight="1">
      <c r="A12" s="8">
        <f t="shared" si="0"/>
        <v>7</v>
      </c>
      <c r="B12" s="8" t="s">
        <v>36</v>
      </c>
      <c r="C12" s="9">
        <v>1793.81</v>
      </c>
      <c r="D12" s="9">
        <v>1123.55</v>
      </c>
    </row>
    <row r="13" spans="1:4" ht="16.5" customHeight="1">
      <c r="A13" s="8">
        <f t="shared" si="0"/>
        <v>8</v>
      </c>
      <c r="B13" s="8" t="s">
        <v>37</v>
      </c>
      <c r="C13" s="9">
        <v>221257</v>
      </c>
      <c r="D13" s="9">
        <v>254369.06</v>
      </c>
    </row>
    <row r="14" spans="1:4" ht="14.25" customHeight="1">
      <c r="A14" s="8">
        <f t="shared" si="0"/>
        <v>9</v>
      </c>
      <c r="B14" s="8" t="s">
        <v>38</v>
      </c>
      <c r="C14" s="9">
        <v>67847.24</v>
      </c>
      <c r="D14" s="9">
        <v>68825.8</v>
      </c>
    </row>
    <row r="15" spans="1:4" ht="17.25" customHeight="1">
      <c r="A15" s="8">
        <f t="shared" si="0"/>
        <v>10</v>
      </c>
      <c r="B15" s="8" t="s">
        <v>39</v>
      </c>
      <c r="C15" s="9">
        <v>384029.79</v>
      </c>
      <c r="D15" s="9">
        <v>340994.06</v>
      </c>
    </row>
    <row r="16" spans="1:4" ht="16.5" customHeight="1">
      <c r="A16" s="8">
        <f t="shared" si="0"/>
        <v>11</v>
      </c>
      <c r="B16" s="8" t="s">
        <v>40</v>
      </c>
      <c r="C16" s="9">
        <v>0</v>
      </c>
      <c r="D16" s="9">
        <v>3.73</v>
      </c>
    </row>
    <row r="17" spans="1:4" ht="15.75" customHeight="1">
      <c r="A17" s="8">
        <f t="shared" si="0"/>
        <v>12</v>
      </c>
      <c r="B17" s="8" t="s">
        <v>41</v>
      </c>
      <c r="C17" s="9">
        <v>19.69</v>
      </c>
      <c r="D17" s="9">
        <v>15.31</v>
      </c>
    </row>
    <row r="18" spans="1:4" ht="18" customHeight="1">
      <c r="A18" s="8">
        <f t="shared" si="0"/>
        <v>13</v>
      </c>
      <c r="B18" s="8" t="s">
        <v>42</v>
      </c>
      <c r="C18" s="9">
        <v>116262.57</v>
      </c>
      <c r="D18" s="9">
        <v>112796.59</v>
      </c>
    </row>
    <row r="19" spans="1:4" ht="15.75" customHeight="1">
      <c r="A19" s="8">
        <f t="shared" si="0"/>
        <v>14</v>
      </c>
      <c r="B19" s="8" t="s">
        <v>43</v>
      </c>
      <c r="C19" s="9">
        <v>557.09</v>
      </c>
      <c r="D19" s="9">
        <v>308.34</v>
      </c>
    </row>
    <row r="20" spans="1:4" ht="18" customHeight="1">
      <c r="A20" s="8">
        <f t="shared" si="0"/>
        <v>15</v>
      </c>
      <c r="B20" s="8" t="s">
        <v>44</v>
      </c>
      <c r="C20" s="9">
        <v>48180.43</v>
      </c>
      <c r="D20" s="9">
        <v>51006.93</v>
      </c>
    </row>
    <row r="21" spans="1:4" ht="19.5" customHeight="1">
      <c r="A21" s="8">
        <f t="shared" si="0"/>
        <v>16</v>
      </c>
      <c r="B21" s="8" t="s">
        <v>45</v>
      </c>
      <c r="C21" s="9">
        <v>5971.11</v>
      </c>
      <c r="D21" s="9">
        <v>6686.37</v>
      </c>
    </row>
    <row r="22" spans="1:4" ht="17.25" customHeight="1">
      <c r="A22" s="8">
        <f t="shared" si="0"/>
        <v>17</v>
      </c>
      <c r="B22" s="8" t="s">
        <v>46</v>
      </c>
      <c r="C22" s="9">
        <v>145.49</v>
      </c>
      <c r="D22" s="9">
        <v>108.51</v>
      </c>
    </row>
    <row r="23" spans="1:6" ht="16.5" customHeight="1">
      <c r="A23" s="8">
        <f t="shared" si="0"/>
        <v>18</v>
      </c>
      <c r="B23" s="8" t="s">
        <v>47</v>
      </c>
      <c r="C23" s="9">
        <v>8853.3</v>
      </c>
      <c r="D23" s="9">
        <v>8993.93</v>
      </c>
      <c r="F23" s="8"/>
    </row>
    <row r="24" spans="1:4" ht="16.5" customHeight="1">
      <c r="A24" s="8">
        <f t="shared" si="0"/>
        <v>19</v>
      </c>
      <c r="B24" s="8" t="s">
        <v>48</v>
      </c>
      <c r="C24" s="10" t="s">
        <v>103</v>
      </c>
      <c r="D24" s="10" t="s">
        <v>103</v>
      </c>
    </row>
    <row r="25" spans="1:4" ht="12">
      <c r="A25" s="52" t="s">
        <v>65</v>
      </c>
      <c r="B25" s="52"/>
      <c r="C25" s="52"/>
      <c r="D25" s="52"/>
    </row>
    <row r="26" spans="1:4" ht="12">
      <c r="A26" s="8"/>
      <c r="B26" s="8" t="s">
        <v>50</v>
      </c>
      <c r="C26" s="9">
        <v>359576.4081</v>
      </c>
      <c r="D26" s="9">
        <v>326646.34948401817</v>
      </c>
    </row>
    <row r="27" spans="1:4" ht="12">
      <c r="A27" s="8"/>
      <c r="B27" s="8" t="s">
        <v>51</v>
      </c>
      <c r="C27" s="9">
        <v>51.8292</v>
      </c>
      <c r="D27" s="9">
        <v>70.177</v>
      </c>
    </row>
    <row r="28" spans="1:4" ht="12">
      <c r="A28" s="8"/>
      <c r="B28" s="8" t="s">
        <v>52</v>
      </c>
      <c r="C28" s="9">
        <v>12383.5372</v>
      </c>
      <c r="D28" s="9">
        <v>14915.805289999998</v>
      </c>
    </row>
    <row r="29" spans="1:4" ht="12">
      <c r="A29" s="8"/>
      <c r="B29" s="8" t="s">
        <v>53</v>
      </c>
      <c r="C29" s="9">
        <v>9362.9739</v>
      </c>
      <c r="D29" s="9">
        <v>9070.158000000001</v>
      </c>
    </row>
    <row r="30" spans="1:4" ht="12">
      <c r="A30" s="8"/>
      <c r="B30" s="8" t="s">
        <v>54</v>
      </c>
      <c r="C30" s="9">
        <v>1626.7612</v>
      </c>
      <c r="D30" s="9">
        <v>1317.7948900000004</v>
      </c>
    </row>
    <row r="31" spans="1:4" ht="12">
      <c r="A31" s="52" t="s">
        <v>80</v>
      </c>
      <c r="B31" s="52"/>
      <c r="C31" s="52"/>
      <c r="D31" s="52"/>
    </row>
    <row r="32" spans="1:4" ht="12">
      <c r="A32" s="8"/>
      <c r="B32" s="8" t="s">
        <v>88</v>
      </c>
      <c r="C32" s="9">
        <v>2858.333</v>
      </c>
      <c r="D32" s="9">
        <v>2785.365</v>
      </c>
    </row>
    <row r="33" spans="1:4" ht="12">
      <c r="A33" s="8"/>
      <c r="B33" s="11" t="s">
        <v>81</v>
      </c>
      <c r="C33" s="9">
        <v>267152.5295</v>
      </c>
      <c r="D33" s="9">
        <v>243218.98</v>
      </c>
    </row>
    <row r="34" spans="1:4" ht="12">
      <c r="A34" s="8"/>
      <c r="B34" s="11" t="s">
        <v>89</v>
      </c>
      <c r="C34" s="9">
        <v>582.672</v>
      </c>
      <c r="D34" s="9">
        <v>463.83</v>
      </c>
    </row>
    <row r="35" spans="1:4" ht="12.75" customHeight="1">
      <c r="A35" s="51" t="s">
        <v>82</v>
      </c>
      <c r="B35" s="51"/>
      <c r="C35" s="51"/>
      <c r="D35" s="51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I12" sqref="I12"/>
    </sheetView>
  </sheetViews>
  <sheetFormatPr defaultColWidth="9.140625" defaultRowHeight="12.75"/>
  <cols>
    <col min="1" max="1" width="57.140625" style="22" customWidth="1"/>
    <col min="2" max="3" width="13.140625" style="22" customWidth="1"/>
    <col min="4" max="16384" width="9.140625" style="22" customWidth="1"/>
  </cols>
  <sheetData>
    <row r="1" spans="1:3" ht="40.5" customHeight="1">
      <c r="A1" s="51" t="s">
        <v>83</v>
      </c>
      <c r="B1" s="51"/>
      <c r="C1" s="51"/>
    </row>
    <row r="2" spans="1:3" ht="12">
      <c r="A2" s="57" t="s">
        <v>64</v>
      </c>
      <c r="B2" s="57"/>
      <c r="C2" s="57"/>
    </row>
    <row r="3" spans="1:3" ht="12">
      <c r="A3" s="3" t="s">
        <v>77</v>
      </c>
      <c r="B3" s="12"/>
      <c r="C3" s="12"/>
    </row>
    <row r="4" spans="1:3" ht="12">
      <c r="A4" s="8"/>
      <c r="B4" s="52"/>
      <c r="C4" s="52"/>
    </row>
    <row r="5" spans="1:3" ht="12">
      <c r="A5" s="3"/>
      <c r="B5" s="1">
        <v>2013</v>
      </c>
      <c r="C5" s="1">
        <v>2014</v>
      </c>
    </row>
    <row r="6" spans="1:3" ht="12">
      <c r="A6" s="13" t="s">
        <v>92</v>
      </c>
      <c r="B6" s="8">
        <v>937</v>
      </c>
      <c r="C6" s="11">
        <v>940</v>
      </c>
    </row>
    <row r="7" spans="1:3" ht="12.75" customHeight="1">
      <c r="A7" s="13" t="s">
        <v>91</v>
      </c>
      <c r="B7" s="8"/>
      <c r="C7" s="8"/>
    </row>
    <row r="8" spans="1:3" ht="12.75" customHeight="1">
      <c r="A8" s="13" t="s">
        <v>90</v>
      </c>
      <c r="B8" s="8">
        <v>3455</v>
      </c>
      <c r="C8" s="8">
        <v>3724</v>
      </c>
    </row>
    <row r="9" spans="1:3" ht="12">
      <c r="A9" s="14" t="s">
        <v>86</v>
      </c>
      <c r="B9" s="8">
        <v>865</v>
      </c>
      <c r="C9" s="8">
        <v>851</v>
      </c>
    </row>
    <row r="10" spans="1:3" ht="12">
      <c r="A10" s="15" t="s">
        <v>93</v>
      </c>
      <c r="B10" s="3"/>
      <c r="C10" s="3"/>
    </row>
    <row r="11" spans="1:3" ht="30" customHeight="1">
      <c r="A11" s="58" t="s">
        <v>55</v>
      </c>
      <c r="B11" s="58"/>
      <c r="C11" s="58"/>
    </row>
    <row r="12" spans="1:3" ht="41.25" customHeight="1">
      <c r="A12" s="16"/>
      <c r="B12" s="16" t="s">
        <v>85</v>
      </c>
      <c r="C12" s="16" t="s">
        <v>56</v>
      </c>
    </row>
    <row r="13" spans="1:3" ht="12">
      <c r="A13" s="17" t="s">
        <v>57</v>
      </c>
      <c r="B13" s="17">
        <v>1</v>
      </c>
      <c r="C13" s="18">
        <v>3.56</v>
      </c>
    </row>
    <row r="14" spans="1:3" ht="12">
      <c r="A14" s="17" t="s">
        <v>58</v>
      </c>
      <c r="B14" s="19">
        <v>135</v>
      </c>
      <c r="C14" s="59">
        <v>64.38</v>
      </c>
    </row>
    <row r="15" spans="1:3" ht="12">
      <c r="A15" s="17" t="s">
        <v>59</v>
      </c>
      <c r="B15" s="19">
        <v>3093</v>
      </c>
      <c r="C15" s="60"/>
    </row>
    <row r="16" spans="1:3" ht="12">
      <c r="A16" s="17" t="s">
        <v>60</v>
      </c>
      <c r="B16" s="19">
        <v>657</v>
      </c>
      <c r="C16" s="20">
        <v>21.69</v>
      </c>
    </row>
    <row r="17" spans="1:3" ht="12">
      <c r="A17" s="17" t="s">
        <v>61</v>
      </c>
      <c r="B17" s="19">
        <v>364</v>
      </c>
      <c r="C17" s="18">
        <v>3.82</v>
      </c>
    </row>
    <row r="18" spans="1:3" ht="12">
      <c r="A18" s="17" t="s">
        <v>62</v>
      </c>
      <c r="B18" s="19">
        <v>2</v>
      </c>
      <c r="C18" s="20">
        <v>6.55</v>
      </c>
    </row>
    <row r="19" spans="1:3" ht="12">
      <c r="A19" s="17" t="s">
        <v>66</v>
      </c>
      <c r="B19" s="21" t="s">
        <v>103</v>
      </c>
      <c r="C19" s="21" t="s">
        <v>103</v>
      </c>
    </row>
    <row r="20" spans="1:3" ht="39.75" customHeight="1">
      <c r="A20" s="51" t="s">
        <v>67</v>
      </c>
      <c r="B20" s="51"/>
      <c r="C20" s="51"/>
    </row>
  </sheetData>
  <sheetProtection/>
  <mergeCells count="6">
    <mergeCell ref="A1:C1"/>
    <mergeCell ref="A2:C2"/>
    <mergeCell ref="A20:C20"/>
    <mergeCell ref="A11:C11"/>
    <mergeCell ref="B4:C4"/>
    <mergeCell ref="C14:C1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Ostrowska Katarzyna - u00kost</cp:lastModifiedBy>
  <cp:lastPrinted>2015-03-17T13:14:05Z</cp:lastPrinted>
  <dcterms:created xsi:type="dcterms:W3CDTF">2003-07-16T13:34:03Z</dcterms:created>
  <dcterms:modified xsi:type="dcterms:W3CDTF">2015-03-18T13:49:58Z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