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<sst xmlns="http://schemas.openxmlformats.org/spreadsheetml/2006/main" count="117" uniqueCount="105">
  <si>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</si>
  <si>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</si>
  <si>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</si>
  <si>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</si>
  <si>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</si>
  <si>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</si>
  <si>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</si>
  <si>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</si>
  <si>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</si>
  <si>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</si>
  <si>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</si>
  <si>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</si>
  <si>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</si>
  <si>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</si>
  <si>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</si>
  <si>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</si>
  <si>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</si>
  <si>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</si>
  <si>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</si>
  <si>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</si>
  <si>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</si>
  <si>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</si>
  <si>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</si>
  <si>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</si>
  <si>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</si>
  <si>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</si>
  <si>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</si>
  <si>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</si>
  <si>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</si>
  <si>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</si>
  <si>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</si>
  <si>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</si>
  <si>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</si>
  <si>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</si>
  <si>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</si>
  <si>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</si>
  <si>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</si>
  <si>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</si>
  <si>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</si>
  <si>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</si>
  <si>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</si>
  <si>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</si>
  <si>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</si>
  <si>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</si>
  <si>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</si>
  <si>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</si>
  <si>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</si>
  <si>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</si>
  <si>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</si>
  <si>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</si>
  <si>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</si>
  <si>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</si>
  <si>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</si>
  <si>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</si>
  <si>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</si>
  <si>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</si>
  <si>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</si>
  <si>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</si>
  <si>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</si>
  <si>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</si>
  <si>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</si>
  <si>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</si>
  <si>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</si>
  <si>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</si>
  <si>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</si>
  <si>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</si>
  <si>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</si>
  <si>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</si>
  <si>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</si>
  <si>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</si>
  <si>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</si>
  <si>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</si>
  <si>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</si>
  <si>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</si>
  <si>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</si>
  <si>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</si>
  <si>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</si>
  <si>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</si>
  <si>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</si>
  <si>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</si>
  <si>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</si>
  <si>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</si>
  <si>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</si>
  <si>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</si>
  <si>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</si>
  <si>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</si>
  <si>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</si>
  <si>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</si>
  <si>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</si>
  <si>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</si>
  <si>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</si>
  <si>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</si>
  <si>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</si>
  <si>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</si>
  <si>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</si>
  <si>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</si>
  <si>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</si>
  <si>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</si>
  <si>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</si>
  <si>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 Q 2014</t>
  </si>
  <si>
    <t>I Q 2015</t>
  </si>
  <si>
    <t>-</t>
  </si>
  <si>
    <t>Raiffeisen Bank Polska S.A.</t>
  </si>
  <si>
    <t>PricewaterhouseCoopers Sp. z o.o.</t>
  </si>
  <si>
    <t>Zgodnie z uwagami przekazywanymi przez przedstawicieli towarzystw ubezpieczeniowych poniższy wzór ankiety został przyjęty przez następujące redakcje: 
Dziennik Ubezpieczeniowy, Parkiet, Puls Biznesu, Rzeczpospolita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</si>
</sst>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3" fillId="33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3" fontId="3" fillId="0" borderId="10" xfId="51" applyNumberFormat="1" applyFont="1" applyBorder="1">
      <alignment/>
      <protection/>
    </xf>
    <xf numFmtId="10" fontId="3" fillId="0" borderId="10" xfId="54" applyNumberFormat="1" applyFont="1" applyBorder="1" applyAlignment="1">
      <alignment/>
    </xf>
    <xf numFmtId="0" fontId="3" fillId="32" borderId="10" xfId="51" applyFont="1" applyFill="1" applyBorder="1">
      <alignment/>
      <protection/>
    </xf>
    <xf numFmtId="3" fontId="3" fillId="34" borderId="10" xfId="51" applyNumberFormat="1" applyFont="1" applyFill="1" applyBorder="1">
      <alignment/>
      <protection/>
    </xf>
    <xf numFmtId="3" fontId="3" fillId="0" borderId="10" xfId="51" applyNumberFormat="1" applyFont="1" applyFill="1" applyBorder="1">
      <alignment/>
      <protection/>
    </xf>
    <xf numFmtId="0" fontId="2" fillId="3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53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35" borderId="1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0" borderId="12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4\03_2014\bilans_2014_03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5\03_2015\sprawozdanie%20_UNL_03_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Inwestycje\Do%20Sprawozda&#324;%20KNF\2015\Q1_2015%20UQ%20NL\2015_1_25_AKTYWA_POKRYCIA_REZERWrobocze_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4\03_2014\deklaracja_wyplacalnosci_03_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4\03_2014\margines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5\03_2015\margin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</sheetNames>
    <sheetDataSet>
      <sheetData sheetId="0">
        <row r="11">
          <cell r="F11">
            <v>1434943.04969</v>
          </cell>
        </row>
        <row r="12">
          <cell r="F12">
            <v>14960.15749</v>
          </cell>
        </row>
        <row r="16">
          <cell r="F16">
            <v>6.15144</v>
          </cell>
        </row>
        <row r="21">
          <cell r="F21">
            <v>96988.14452</v>
          </cell>
        </row>
        <row r="22">
          <cell r="F22">
            <v>1210853.64663</v>
          </cell>
        </row>
        <row r="26">
          <cell r="F26">
            <v>112128.91711</v>
          </cell>
        </row>
        <row r="51">
          <cell r="F51">
            <v>1923.9874</v>
          </cell>
        </row>
        <row r="58">
          <cell r="F58">
            <v>1942132.52166</v>
          </cell>
        </row>
        <row r="62">
          <cell r="F62">
            <v>310123.53753</v>
          </cell>
        </row>
        <row r="72">
          <cell r="F72">
            <v>1582872.50366</v>
          </cell>
        </row>
        <row r="73">
          <cell r="F73">
            <v>571346.39095</v>
          </cell>
        </row>
        <row r="75">
          <cell r="F75">
            <v>1007939.20694</v>
          </cell>
        </row>
        <row r="81">
          <cell r="F81">
            <v>702858.58538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s sap"/>
      <sheetName val="obrot_3M2015"/>
      <sheetName val="zestawienie"/>
      <sheetName val="Bilans"/>
      <sheetName val="RZiS Ogólny"/>
      <sheetName val="RZiS Techn_ogółem"/>
      <sheetName val="RZiS Techn_dział_bezp"/>
      <sheetName val="RZiS Techn_reas_czynna"/>
      <sheetName val="Dekl Wypł_za m-c"/>
      <sheetName val="Dekl wypł narastająco"/>
      <sheetName val="ankieta_finanse"/>
    </sheetNames>
    <sheetDataSet>
      <sheetData sheetId="3">
        <row r="9">
          <cell r="F9">
            <v>1585675.61412</v>
          </cell>
        </row>
        <row r="10">
          <cell r="F10">
            <v>14528.06538</v>
          </cell>
        </row>
        <row r="14">
          <cell r="F14">
            <v>6.15144</v>
          </cell>
        </row>
        <row r="19">
          <cell r="F19">
            <v>103121.30161</v>
          </cell>
        </row>
        <row r="20">
          <cell r="F20">
            <v>1361557.017</v>
          </cell>
        </row>
        <row r="24">
          <cell r="F24">
            <v>106457.04619</v>
          </cell>
        </row>
        <row r="49">
          <cell r="F49">
            <v>1337.37241</v>
          </cell>
        </row>
        <row r="60">
          <cell r="F60">
            <v>375876.29124</v>
          </cell>
        </row>
        <row r="61">
          <cell r="F61">
            <v>220308.282</v>
          </cell>
        </row>
        <row r="70">
          <cell r="F70">
            <v>1726570.54433</v>
          </cell>
        </row>
        <row r="71">
          <cell r="F71">
            <v>553473.71621</v>
          </cell>
        </row>
        <row r="73">
          <cell r="F73">
            <v>1168961.56984</v>
          </cell>
        </row>
        <row r="79">
          <cell r="F79">
            <v>835367.6876</v>
          </cell>
        </row>
        <row r="122">
          <cell r="F122">
            <v>2090084.68398</v>
          </cell>
        </row>
      </sheetData>
      <sheetData sheetId="4">
        <row r="6">
          <cell r="D6">
            <v>-4640.6607</v>
          </cell>
          <cell r="E6">
            <v>1023.60184</v>
          </cell>
        </row>
        <row r="7">
          <cell r="D7">
            <v>15436.18143</v>
          </cell>
          <cell r="E7">
            <v>15888.22302</v>
          </cell>
        </row>
        <row r="22">
          <cell r="D22">
            <v>267.46024</v>
          </cell>
          <cell r="E22">
            <v>348.83756</v>
          </cell>
        </row>
        <row r="34">
          <cell r="D34">
            <v>7170.36788</v>
          </cell>
          <cell r="E34">
            <v>15624.68859</v>
          </cell>
        </row>
        <row r="37">
          <cell r="D37">
            <v>5437.2713699999995</v>
          </cell>
          <cell r="E37">
            <v>12272.7123</v>
          </cell>
        </row>
      </sheetData>
      <sheetData sheetId="5">
        <row r="7">
          <cell r="D7">
            <v>309535.43954</v>
          </cell>
          <cell r="E7">
            <v>295422.21492</v>
          </cell>
        </row>
        <row r="8">
          <cell r="D8">
            <v>129416.98534</v>
          </cell>
          <cell r="E8">
            <v>136815.41208</v>
          </cell>
        </row>
        <row r="15">
          <cell r="D15">
            <v>144478.87781</v>
          </cell>
          <cell r="E15">
            <v>163205.66904</v>
          </cell>
        </row>
        <row r="16">
          <cell r="D16">
            <v>54649.92332</v>
          </cell>
          <cell r="E16">
            <v>63940.05307</v>
          </cell>
        </row>
        <row r="24">
          <cell r="D24">
            <v>54561.4359</v>
          </cell>
          <cell r="E24">
            <v>45668.96743</v>
          </cell>
        </row>
        <row r="25">
          <cell r="D25">
            <v>71926.79626</v>
          </cell>
          <cell r="E25">
            <v>66608.61678</v>
          </cell>
        </row>
        <row r="27">
          <cell r="D27">
            <v>9488.92795</v>
          </cell>
          <cell r="E27">
            <v>9318.94607</v>
          </cell>
        </row>
        <row r="28">
          <cell r="D28">
            <v>26854.28831</v>
          </cell>
        </row>
        <row r="45">
          <cell r="B45">
            <v>0.9292771815932573</v>
          </cell>
          <cell r="C45">
            <v>0.9506835802809032</v>
          </cell>
        </row>
      </sheetData>
      <sheetData sheetId="6">
        <row r="28">
          <cell r="E28">
            <v>30272.33042</v>
          </cell>
        </row>
      </sheetData>
      <sheetData sheetId="8">
        <row r="35">
          <cell r="C35">
            <v>285782090.76999974</v>
          </cell>
          <cell r="F35">
            <v>285782.09077</v>
          </cell>
        </row>
        <row r="37">
          <cell r="C37">
            <v>114550349</v>
          </cell>
          <cell r="F37">
            <v>114550.349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bilans"/>
      <sheetName val="APR1D2_13.1.1"/>
      <sheetName val="APR1A_13.2.1"/>
      <sheetName val="APR1B_13.3.1"/>
      <sheetName val="APRK_13.4.1"/>
      <sheetName val="DPFD2_13.5.1"/>
    </sheetNames>
    <sheetDataSet>
      <sheetData sheetId="3">
        <row r="9">
          <cell r="D9">
            <v>1967761.660410198</v>
          </cell>
          <cell r="E9">
            <v>1.1546029311761494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wartal"/>
      <sheetName val="kontrola"/>
      <sheetName val="Arkusz1"/>
      <sheetName val="Arkusz2"/>
      <sheetName val="Arkusz3"/>
    </sheetNames>
    <sheetDataSet>
      <sheetData sheetId="0">
        <row r="35">
          <cell r="P35">
            <v>214112.19129</v>
          </cell>
        </row>
        <row r="38">
          <cell r="P38">
            <v>114550.349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2">
          <cell r="AE22">
            <v>0.590069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2">
          <cell r="AI22">
            <v>0.570694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4">
      <selection activeCell="F10" sqref="F10"/>
    </sheetView>
  </sheetViews>
  <sheetFormatPr defaultColWidth="9.140625" defaultRowHeight="12.75"/>
  <cols>
    <col min="1" max="1" width="54.8515625" style="2" customWidth="1"/>
    <col min="2" max="2" width="13.421875" style="2" customWidth="1"/>
    <col min="3" max="3" width="14.57421875" style="2" customWidth="1"/>
    <col min="4" max="16384" width="9.140625" style="2" customWidth="1"/>
  </cols>
  <sheetData>
    <row r="1" spans="1:3" ht="36.75" customHeight="1">
      <c r="A1" s="39" t="s">
        <v>104</v>
      </c>
      <c r="B1" s="40"/>
      <c r="C1" s="40"/>
    </row>
    <row r="2" spans="1:3" ht="12" customHeight="1">
      <c r="A2" s="20" t="s">
        <v>95</v>
      </c>
      <c r="B2" s="13"/>
      <c r="C2" s="13"/>
    </row>
    <row r="3" spans="1:3" ht="12">
      <c r="A3" s="5" t="s">
        <v>72</v>
      </c>
      <c r="B3" s="14" t="s">
        <v>99</v>
      </c>
      <c r="C3" s="14" t="s">
        <v>100</v>
      </c>
    </row>
    <row r="4" spans="1:3" ht="12">
      <c r="A4" s="1"/>
      <c r="B4" s="14" t="s">
        <v>28</v>
      </c>
      <c r="C4" s="14" t="s">
        <v>28</v>
      </c>
    </row>
    <row r="5" spans="1:3" ht="12">
      <c r="A5" s="5"/>
      <c r="B5" s="43"/>
      <c r="C5" s="44"/>
    </row>
    <row r="6" spans="1:3" ht="12">
      <c r="A6" s="3" t="s">
        <v>27</v>
      </c>
      <c r="B6" s="15">
        <f>'[1]Bilans'!$F$58</f>
        <v>1942132.52166</v>
      </c>
      <c r="C6" s="15">
        <f>'[2]Bilans'!F122</f>
        <v>2090084.68398</v>
      </c>
    </row>
    <row r="7" spans="1:3" ht="12">
      <c r="A7" s="3" t="s">
        <v>93</v>
      </c>
      <c r="B7" s="16">
        <f>'[2]RZiS Techn_ogółem'!B45</f>
        <v>0.9292771815932573</v>
      </c>
      <c r="C7" s="16">
        <f>'[2]RZiS Techn_ogółem'!C45</f>
        <v>0.9506835802809032</v>
      </c>
    </row>
    <row r="8" spans="1:3" ht="12">
      <c r="A8" s="5" t="s">
        <v>0</v>
      </c>
      <c r="B8" s="17"/>
      <c r="C8" s="17"/>
    </row>
    <row r="9" spans="1:3" ht="12">
      <c r="A9" s="9" t="s">
        <v>69</v>
      </c>
      <c r="B9" s="15">
        <f>'[1]Bilans'!$F$11</f>
        <v>1434943.04969</v>
      </c>
      <c r="C9" s="15">
        <f>'[2]Bilans'!F9</f>
        <v>1585675.61412</v>
      </c>
    </row>
    <row r="10" spans="1:3" s="21" customFormat="1" ht="12">
      <c r="A10" s="10" t="s">
        <v>1</v>
      </c>
      <c r="B10" s="15">
        <f>'[1]Bilans'!$F$12</f>
        <v>14960.15749</v>
      </c>
      <c r="C10" s="15">
        <f>'[2]Bilans'!F10</f>
        <v>14528.06538</v>
      </c>
    </row>
    <row r="11" spans="1:3" s="21" customFormat="1" ht="12">
      <c r="A11" s="10" t="s">
        <v>2</v>
      </c>
      <c r="B11" s="15">
        <f>'[1]Bilans'!$F$16</f>
        <v>6.15144</v>
      </c>
      <c r="C11" s="15">
        <f>'[2]Bilans'!F14</f>
        <v>6.15144</v>
      </c>
    </row>
    <row r="12" spans="1:3" s="21" customFormat="1" ht="12">
      <c r="A12" s="10" t="s">
        <v>94</v>
      </c>
      <c r="B12" s="18">
        <f>B9-B10</f>
        <v>1419982.8922000001</v>
      </c>
      <c r="C12" s="18">
        <f>C9-C10-C11</f>
        <v>1571141.3973</v>
      </c>
    </row>
    <row r="13" spans="1:3" s="22" customFormat="1" ht="36">
      <c r="A13" s="11" t="s">
        <v>3</v>
      </c>
      <c r="B13" s="15">
        <f>'[1]Bilans'!$F$21</f>
        <v>96988.14452</v>
      </c>
      <c r="C13" s="15">
        <f>'[2]Bilans'!F19</f>
        <v>103121.30161</v>
      </c>
    </row>
    <row r="14" spans="1:3" s="22" customFormat="1" ht="24">
      <c r="A14" s="11" t="s">
        <v>10</v>
      </c>
      <c r="B14" s="15">
        <f>'[1]Bilans'!$F$22</f>
        <v>1210853.64663</v>
      </c>
      <c r="C14" s="15">
        <f>'[2]Bilans'!F20</f>
        <v>1361557.017</v>
      </c>
    </row>
    <row r="15" spans="1:3" s="22" customFormat="1" ht="12">
      <c r="A15" s="11" t="s">
        <v>11</v>
      </c>
      <c r="B15" s="15">
        <f>'[1]Bilans'!$F$26</f>
        <v>112128.91711</v>
      </c>
      <c r="C15" s="15">
        <f>'[2]Bilans'!F24</f>
        <v>106457.04619</v>
      </c>
    </row>
    <row r="16" spans="1:3" ht="12">
      <c r="A16" s="12" t="s">
        <v>12</v>
      </c>
      <c r="B16" s="19">
        <f>'[1]Bilans'!$F$51</f>
        <v>1923.9874</v>
      </c>
      <c r="C16" s="19">
        <f>'[2]Bilans'!F49</f>
        <v>1337.37241</v>
      </c>
    </row>
    <row r="17" spans="1:3" ht="12">
      <c r="A17" s="6" t="s">
        <v>6</v>
      </c>
      <c r="B17" s="18"/>
      <c r="C17" s="18"/>
    </row>
    <row r="18" spans="1:3" ht="12">
      <c r="A18" s="4" t="s">
        <v>75</v>
      </c>
      <c r="B18" s="19">
        <f>'[1]Bilans'!$F$62</f>
        <v>310123.53753</v>
      </c>
      <c r="C18" s="19">
        <f>'[2]Bilans'!F60</f>
        <v>375876.29124</v>
      </c>
    </row>
    <row r="19" spans="1:3" ht="12">
      <c r="A19" s="8" t="s">
        <v>4</v>
      </c>
      <c r="B19" s="15">
        <v>220308.282</v>
      </c>
      <c r="C19" s="15">
        <f>'[2]Bilans'!F61</f>
        <v>220308.282</v>
      </c>
    </row>
    <row r="20" spans="1:3" ht="12" customHeight="1">
      <c r="A20" s="4" t="s">
        <v>5</v>
      </c>
      <c r="B20" s="15">
        <v>0</v>
      </c>
      <c r="C20" s="15">
        <v>0</v>
      </c>
    </row>
    <row r="21" spans="1:3" ht="12">
      <c r="A21" s="4" t="s">
        <v>76</v>
      </c>
      <c r="B21" s="19">
        <f>'[1]Bilans'!$F$72</f>
        <v>1582872.50366</v>
      </c>
      <c r="C21" s="19">
        <f>'[2]Bilans'!F70</f>
        <v>1726570.54433</v>
      </c>
    </row>
    <row r="22" spans="1:3" ht="15" customHeight="1">
      <c r="A22" s="8" t="s">
        <v>83</v>
      </c>
      <c r="B22" s="19">
        <f>'[1]Bilans'!$F$81</f>
        <v>702858.58538</v>
      </c>
      <c r="C22" s="19">
        <f>'[2]Bilans'!F79</f>
        <v>835367.6876</v>
      </c>
    </row>
    <row r="23" spans="1:3" ht="14.25" customHeight="1">
      <c r="A23" s="8" t="s">
        <v>7</v>
      </c>
      <c r="B23" s="15">
        <f>'[1]Bilans'!$F$73</f>
        <v>571346.39095</v>
      </c>
      <c r="C23" s="15">
        <f>'[2]Bilans'!F71</f>
        <v>553473.71621</v>
      </c>
    </row>
    <row r="24" spans="1:3" ht="12">
      <c r="A24" s="8" t="s">
        <v>8</v>
      </c>
      <c r="B24" s="15">
        <v>0</v>
      </c>
      <c r="C24" s="15">
        <v>0</v>
      </c>
    </row>
    <row r="25" spans="1:3" ht="12">
      <c r="A25" s="8" t="s">
        <v>9</v>
      </c>
      <c r="B25" s="15">
        <f>'[1]Bilans'!$F$75</f>
        <v>1007939.20694</v>
      </c>
      <c r="C25" s="15">
        <f>'[2]Bilans'!F73</f>
        <v>1168961.56984</v>
      </c>
    </row>
    <row r="26" spans="1:3" ht="12">
      <c r="A26" s="5" t="s">
        <v>78</v>
      </c>
      <c r="B26" s="18"/>
      <c r="C26" s="18"/>
    </row>
    <row r="27" spans="1:3" ht="12">
      <c r="A27" s="3" t="s">
        <v>96</v>
      </c>
      <c r="B27" s="15">
        <f>'[2]RZiS Techn_ogółem'!D7</f>
        <v>309535.43954</v>
      </c>
      <c r="C27" s="15">
        <f>'[2]RZiS Techn_ogółem'!E7</f>
        <v>295422.21492</v>
      </c>
    </row>
    <row r="28" spans="1:3" s="21" customFormat="1" ht="12">
      <c r="A28" s="7" t="s">
        <v>13</v>
      </c>
      <c r="B28" s="15">
        <f>'[2]RZiS Techn_ogółem'!D8</f>
        <v>129416.98534</v>
      </c>
      <c r="C28" s="15">
        <f>'[2]RZiS Techn_ogółem'!E8</f>
        <v>136815.41208</v>
      </c>
    </row>
    <row r="29" spans="1:3" ht="12">
      <c r="A29" s="3" t="s">
        <v>97</v>
      </c>
      <c r="B29" s="15">
        <f>'[2]RZiS Techn_ogółem'!D15</f>
        <v>144478.87781</v>
      </c>
      <c r="C29" s="15">
        <f>'[2]RZiS Techn_ogółem'!E15</f>
        <v>163205.66904</v>
      </c>
    </row>
    <row r="30" spans="1:3" s="21" customFormat="1" ht="12">
      <c r="A30" s="7" t="s">
        <v>15</v>
      </c>
      <c r="B30" s="15">
        <f>'[2]RZiS Techn_ogółem'!D16</f>
        <v>54649.92332</v>
      </c>
      <c r="C30" s="15">
        <f>'[2]RZiS Techn_ogółem'!E16</f>
        <v>63940.05307</v>
      </c>
    </row>
    <row r="31" spans="1:3" ht="12">
      <c r="A31" s="3" t="s">
        <v>98</v>
      </c>
      <c r="B31" s="15">
        <f>'[2]RZiS Techn_ogółem'!D24</f>
        <v>54561.4359</v>
      </c>
      <c r="C31" s="15">
        <f>'[2]RZiS Techn_ogółem'!E24</f>
        <v>45668.96743</v>
      </c>
    </row>
    <row r="32" spans="1:3" ht="12">
      <c r="A32" s="7" t="s">
        <v>16</v>
      </c>
      <c r="B32" s="19">
        <f>'[2]RZiS Techn_ogółem'!D25</f>
        <v>71926.79626</v>
      </c>
      <c r="C32" s="19">
        <f>'[2]RZiS Techn_ogółem'!E25</f>
        <v>66608.61678</v>
      </c>
    </row>
    <row r="33" spans="1:3" ht="12">
      <c r="A33" s="7" t="s">
        <v>17</v>
      </c>
      <c r="B33" s="19">
        <f>'[2]RZiS Techn_ogółem'!D27</f>
        <v>9488.92795</v>
      </c>
      <c r="C33" s="19">
        <f>'[2]RZiS Techn_ogółem'!E27</f>
        <v>9318.94607</v>
      </c>
    </row>
    <row r="34" spans="1:3" ht="12">
      <c r="A34" s="7" t="s">
        <v>70</v>
      </c>
      <c r="B34" s="19">
        <f>'[2]RZiS Techn_ogółem'!D28</f>
        <v>26854.28831</v>
      </c>
      <c r="C34" s="19">
        <f>'[2]RZiS Techn_dział_bezp'!E28</f>
        <v>30272.33042</v>
      </c>
    </row>
    <row r="35" spans="1:3" ht="12">
      <c r="A35" s="3" t="s">
        <v>14</v>
      </c>
      <c r="B35" s="15">
        <f>'[2]RZiS Ogólny'!D7</f>
        <v>15436.18143</v>
      </c>
      <c r="C35" s="15">
        <f>'[2]RZiS Ogólny'!E7</f>
        <v>15888.22302</v>
      </c>
    </row>
    <row r="36" spans="1:3" ht="12">
      <c r="A36" s="3" t="s">
        <v>20</v>
      </c>
      <c r="B36" s="15">
        <f>'[2]RZiS Ogólny'!D22</f>
        <v>267.46024</v>
      </c>
      <c r="C36" s="15">
        <f>'[2]RZiS Ogólny'!E22</f>
        <v>348.83756</v>
      </c>
    </row>
    <row r="37" spans="1:3" ht="12">
      <c r="A37" s="3" t="s">
        <v>18</v>
      </c>
      <c r="B37" s="15">
        <f>'[2]RZiS Ogólny'!D6</f>
        <v>-4640.6607</v>
      </c>
      <c r="C37" s="15">
        <f>'[2]RZiS Ogólny'!E6</f>
        <v>1023.60184</v>
      </c>
    </row>
    <row r="38" spans="1:3" ht="12">
      <c r="A38" s="3" t="s">
        <v>71</v>
      </c>
      <c r="B38" s="15">
        <f>'[2]RZiS Ogólny'!D34</f>
        <v>7170.36788</v>
      </c>
      <c r="C38" s="15">
        <f>'[2]RZiS Ogólny'!E34</f>
        <v>15624.68859</v>
      </c>
    </row>
    <row r="39" spans="1:3" ht="12">
      <c r="A39" s="3" t="s">
        <v>19</v>
      </c>
      <c r="B39" s="15">
        <f>'[2]RZiS Ogólny'!D37</f>
        <v>5437.2713699999995</v>
      </c>
      <c r="C39" s="15">
        <f>'[2]RZiS Ogólny'!E37</f>
        <v>12272.7123</v>
      </c>
    </row>
    <row r="40" spans="1:3" ht="12">
      <c r="A40" s="5" t="s">
        <v>68</v>
      </c>
      <c r="B40" s="18"/>
      <c r="C40" s="18"/>
    </row>
    <row r="41" spans="1:3" ht="12">
      <c r="A41" s="3" t="s">
        <v>21</v>
      </c>
      <c r="B41" s="15">
        <v>1718150.5979266795</v>
      </c>
      <c r="C41" s="15">
        <f>'[3]APR1D2_13.1.1'!$D$9</f>
        <v>1967761.660410198</v>
      </c>
    </row>
    <row r="42" spans="1:3" ht="12">
      <c r="A42" s="3" t="s">
        <v>24</v>
      </c>
      <c r="B42" s="16">
        <v>1.1018131004529539</v>
      </c>
      <c r="C42" s="16">
        <f>'[3]APR1D2_13.1.1'!$E$9</f>
        <v>1.1546029311761494</v>
      </c>
    </row>
    <row r="43" spans="1:3" ht="12">
      <c r="A43" s="3" t="s">
        <v>22</v>
      </c>
      <c r="B43" s="15">
        <f>'[4]kwartal'!$P$38</f>
        <v>114550.349</v>
      </c>
      <c r="C43" s="15">
        <f>'[2]Dekl Wypł_za m-c'!F37</f>
        <v>114550.349</v>
      </c>
    </row>
    <row r="44" spans="1:3" ht="12">
      <c r="A44" s="3" t="s">
        <v>23</v>
      </c>
      <c r="B44" s="15">
        <f>'[4]kwartal'!$P$35</f>
        <v>214112.19129</v>
      </c>
      <c r="C44" s="15">
        <f>'[2]Dekl Wypł_za m-c'!F35</f>
        <v>285782.09077</v>
      </c>
    </row>
    <row r="45" spans="1:3" ht="12">
      <c r="A45" s="3" t="s">
        <v>25</v>
      </c>
      <c r="B45" s="16">
        <f>B44/B43</f>
        <v>1.8691535482794555</v>
      </c>
      <c r="C45" s="16">
        <f>'[2]Dekl Wypł_za m-c'!C35/'[2]Dekl Wypł_za m-c'!C37</f>
        <v>2.494816412737422</v>
      </c>
    </row>
    <row r="46" spans="1:3" ht="12">
      <c r="A46" s="3" t="s">
        <v>26</v>
      </c>
      <c r="B46" s="16">
        <f>'[5]Arkusz1'!$AE$22</f>
        <v>0.590069</v>
      </c>
      <c r="C46" s="16">
        <f>'[6]Arkusz1'!$AI$22</f>
        <v>0.570694</v>
      </c>
    </row>
    <row r="47" spans="1:3" ht="12">
      <c r="A47" s="3" t="s">
        <v>79</v>
      </c>
      <c r="B47" s="15"/>
      <c r="C47" s="15"/>
    </row>
    <row r="48" spans="1:3" ht="12">
      <c r="A48" s="5" t="s">
        <v>73</v>
      </c>
      <c r="B48" s="41" t="s">
        <v>102</v>
      </c>
      <c r="C48" s="42"/>
    </row>
    <row r="49" spans="1:3" ht="12">
      <c r="A49" s="5" t="s">
        <v>74</v>
      </c>
      <c r="B49" s="41" t="s">
        <v>103</v>
      </c>
      <c r="C49" s="42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D1"/>
    </sheetView>
  </sheetViews>
  <sheetFormatPr defaultColWidth="9.140625" defaultRowHeight="12.75"/>
  <cols>
    <col min="1" max="1" width="7.00390625" style="2" customWidth="1"/>
    <col min="2" max="2" width="50.8515625" style="2" customWidth="1"/>
    <col min="3" max="4" width="12.421875" style="2" customWidth="1"/>
    <col min="5" max="16384" width="9.140625" style="2" customWidth="1"/>
  </cols>
  <sheetData>
    <row r="1" spans="1:4" ht="39" customHeight="1">
      <c r="A1" s="39" t="s">
        <v>104</v>
      </c>
      <c r="B1" s="40"/>
      <c r="C1" s="40"/>
      <c r="D1" s="40"/>
    </row>
    <row r="2" spans="1:4" ht="12">
      <c r="A2" s="23"/>
      <c r="B2" s="5" t="s">
        <v>29</v>
      </c>
      <c r="C2" s="47" t="s">
        <v>86</v>
      </c>
      <c r="D2" s="48"/>
    </row>
    <row r="3" spans="1:4" ht="12">
      <c r="A3" s="23"/>
      <c r="B3" s="24"/>
      <c r="C3" s="49"/>
      <c r="D3" s="50"/>
    </row>
    <row r="4" spans="1:4" ht="12">
      <c r="A4" s="5" t="s">
        <v>63</v>
      </c>
      <c r="B4" s="25" t="s">
        <v>49</v>
      </c>
      <c r="C4" s="14" t="s">
        <v>99</v>
      </c>
      <c r="D4" s="14" t="s">
        <v>100</v>
      </c>
    </row>
    <row r="5" spans="1:4" ht="13.5" customHeight="1">
      <c r="A5" s="5"/>
      <c r="B5" s="5"/>
      <c r="C5" s="26" t="s">
        <v>28</v>
      </c>
      <c r="D5" s="26" t="s">
        <v>28</v>
      </c>
    </row>
    <row r="6" spans="1:4" ht="13.5" customHeight="1">
      <c r="A6" s="3">
        <v>1</v>
      </c>
      <c r="B6" s="3" t="s">
        <v>30</v>
      </c>
      <c r="C6" s="27">
        <v>7822</v>
      </c>
      <c r="D6" s="27">
        <v>6896.4975</v>
      </c>
    </row>
    <row r="7" spans="1:4" ht="16.5" customHeight="1">
      <c r="A7" s="3">
        <f>A6+1</f>
        <v>2</v>
      </c>
      <c r="B7" s="3" t="s">
        <v>31</v>
      </c>
      <c r="C7" s="27">
        <v>3232</v>
      </c>
      <c r="D7" s="27">
        <v>2309.98606</v>
      </c>
    </row>
    <row r="8" spans="1:4" ht="15.75" customHeight="1">
      <c r="A8" s="3">
        <f aca="true" t="shared" si="0" ref="A8:A24">A7+1</f>
        <v>3</v>
      </c>
      <c r="B8" s="3" t="s">
        <v>32</v>
      </c>
      <c r="C8" s="27">
        <v>48684</v>
      </c>
      <c r="D8" s="27">
        <v>41746.77779</v>
      </c>
    </row>
    <row r="9" spans="1:4" ht="17.25" customHeight="1">
      <c r="A9" s="3">
        <f t="shared" si="0"/>
        <v>4</v>
      </c>
      <c r="B9" s="3" t="s">
        <v>33</v>
      </c>
      <c r="C9" s="27">
        <v>1561</v>
      </c>
      <c r="D9" s="27">
        <v>882.74688</v>
      </c>
    </row>
    <row r="10" spans="1:4" ht="18" customHeight="1">
      <c r="A10" s="3">
        <f t="shared" si="0"/>
        <v>5</v>
      </c>
      <c r="B10" s="3" t="s">
        <v>34</v>
      </c>
      <c r="C10" s="27">
        <v>0</v>
      </c>
      <c r="D10" s="27">
        <v>0.215</v>
      </c>
    </row>
    <row r="11" spans="1:4" ht="16.5" customHeight="1">
      <c r="A11" s="3">
        <f t="shared" si="0"/>
        <v>6</v>
      </c>
      <c r="B11" s="3" t="s">
        <v>35</v>
      </c>
      <c r="C11" s="27">
        <v>14</v>
      </c>
      <c r="D11" s="27">
        <v>0.92</v>
      </c>
    </row>
    <row r="12" spans="1:4" ht="16.5" customHeight="1">
      <c r="A12" s="3">
        <f t="shared" si="0"/>
        <v>7</v>
      </c>
      <c r="B12" s="3" t="s">
        <v>36</v>
      </c>
      <c r="C12" s="27">
        <v>683</v>
      </c>
      <c r="D12" s="27">
        <v>993.12897</v>
      </c>
    </row>
    <row r="13" spans="1:4" ht="16.5" customHeight="1">
      <c r="A13" s="3">
        <f t="shared" si="0"/>
        <v>8</v>
      </c>
      <c r="B13" s="3" t="s">
        <v>37</v>
      </c>
      <c r="C13" s="27">
        <v>77402</v>
      </c>
      <c r="D13" s="27">
        <v>83667.94286</v>
      </c>
    </row>
    <row r="14" spans="1:4" ht="14.25" customHeight="1">
      <c r="A14" s="3">
        <f t="shared" si="0"/>
        <v>9</v>
      </c>
      <c r="B14" s="3" t="s">
        <v>38</v>
      </c>
      <c r="C14" s="27">
        <v>18605</v>
      </c>
      <c r="D14" s="27">
        <v>21684.72209</v>
      </c>
    </row>
    <row r="15" spans="1:4" ht="17.25" customHeight="1">
      <c r="A15" s="3">
        <f t="shared" si="0"/>
        <v>10</v>
      </c>
      <c r="B15" s="3" t="s">
        <v>39</v>
      </c>
      <c r="C15" s="27">
        <v>96888</v>
      </c>
      <c r="D15" s="27">
        <v>76641.13028</v>
      </c>
    </row>
    <row r="16" spans="1:4" ht="16.5" customHeight="1">
      <c r="A16" s="3">
        <f t="shared" si="0"/>
        <v>11</v>
      </c>
      <c r="B16" s="3" t="s">
        <v>40</v>
      </c>
      <c r="C16" s="27">
        <v>0</v>
      </c>
      <c r="D16" s="27">
        <v>1.2</v>
      </c>
    </row>
    <row r="17" spans="1:4" ht="15.75" customHeight="1">
      <c r="A17" s="3">
        <f t="shared" si="0"/>
        <v>12</v>
      </c>
      <c r="B17" s="3" t="s">
        <v>41</v>
      </c>
      <c r="C17" s="27">
        <v>2</v>
      </c>
      <c r="D17" s="27">
        <v>0.2</v>
      </c>
    </row>
    <row r="18" spans="1:4" ht="18" customHeight="1">
      <c r="A18" s="3">
        <f t="shared" si="0"/>
        <v>13</v>
      </c>
      <c r="B18" s="3" t="s">
        <v>42</v>
      </c>
      <c r="C18" s="27">
        <v>41085</v>
      </c>
      <c r="D18" s="27">
        <v>42486.86234</v>
      </c>
    </row>
    <row r="19" spans="1:4" ht="15.75" customHeight="1">
      <c r="A19" s="3">
        <f t="shared" si="0"/>
        <v>14</v>
      </c>
      <c r="B19" s="3" t="s">
        <v>43</v>
      </c>
      <c r="C19" s="27">
        <v>87</v>
      </c>
      <c r="D19" s="27">
        <v>24.69975</v>
      </c>
    </row>
    <row r="20" spans="1:4" ht="18" customHeight="1">
      <c r="A20" s="3">
        <f t="shared" si="0"/>
        <v>15</v>
      </c>
      <c r="B20" s="3" t="s">
        <v>44</v>
      </c>
      <c r="C20" s="27">
        <v>9287</v>
      </c>
      <c r="D20" s="27">
        <v>9968.9061</v>
      </c>
    </row>
    <row r="21" spans="1:4" ht="19.5" customHeight="1">
      <c r="A21" s="3">
        <f t="shared" si="0"/>
        <v>16</v>
      </c>
      <c r="B21" s="3" t="s">
        <v>45</v>
      </c>
      <c r="C21" s="27">
        <v>1603</v>
      </c>
      <c r="D21" s="27">
        <v>7446.13858</v>
      </c>
    </row>
    <row r="22" spans="1:4" ht="17.25" customHeight="1">
      <c r="A22" s="3">
        <f t="shared" si="0"/>
        <v>17</v>
      </c>
      <c r="B22" s="3" t="s">
        <v>46</v>
      </c>
      <c r="C22" s="27">
        <v>36</v>
      </c>
      <c r="D22" s="27">
        <v>47.48119</v>
      </c>
    </row>
    <row r="23" spans="1:6" ht="16.5" customHeight="1">
      <c r="A23" s="3">
        <f t="shared" si="0"/>
        <v>18</v>
      </c>
      <c r="B23" s="3" t="s">
        <v>47</v>
      </c>
      <c r="C23" s="27">
        <v>2561</v>
      </c>
      <c r="D23" s="27">
        <v>2278.91781</v>
      </c>
      <c r="F23" s="3"/>
    </row>
    <row r="24" spans="1:4" ht="16.5" customHeight="1">
      <c r="A24" s="3">
        <f t="shared" si="0"/>
        <v>19</v>
      </c>
      <c r="B24" s="3" t="s">
        <v>48</v>
      </c>
      <c r="C24" s="27" t="s">
        <v>101</v>
      </c>
      <c r="D24" s="27" t="s">
        <v>101</v>
      </c>
    </row>
    <row r="25" spans="1:4" ht="12">
      <c r="A25" s="46" t="s">
        <v>65</v>
      </c>
      <c r="B25" s="46"/>
      <c r="C25" s="46"/>
      <c r="D25" s="46"/>
    </row>
    <row r="26" spans="1:4" ht="12">
      <c r="A26" s="3"/>
      <c r="B26" s="3" t="s">
        <v>50</v>
      </c>
      <c r="C26" s="28">
        <v>93229.59974800066</v>
      </c>
      <c r="D26" s="28">
        <v>72743.75503399559</v>
      </c>
    </row>
    <row r="27" spans="1:4" ht="12">
      <c r="A27" s="3"/>
      <c r="B27" s="3" t="s">
        <v>51</v>
      </c>
      <c r="C27" s="28">
        <v>19.524</v>
      </c>
      <c r="D27" s="28">
        <v>19.597</v>
      </c>
    </row>
    <row r="28" spans="1:4" ht="12">
      <c r="A28" s="3"/>
      <c r="B28" s="3" t="s">
        <v>52</v>
      </c>
      <c r="C28" s="28">
        <v>3705.10447</v>
      </c>
      <c r="D28" s="28">
        <v>4117.59223</v>
      </c>
    </row>
    <row r="29" spans="1:4" ht="12">
      <c r="A29" s="3"/>
      <c r="B29" s="3" t="s">
        <v>53</v>
      </c>
      <c r="C29" s="28">
        <v>3050.61301</v>
      </c>
      <c r="D29" s="28">
        <v>2916.8445699999997</v>
      </c>
    </row>
    <row r="30" spans="1:4" ht="12">
      <c r="A30" s="3"/>
      <c r="B30" s="3" t="s">
        <v>54</v>
      </c>
      <c r="C30" s="28">
        <v>369.1896</v>
      </c>
      <c r="D30" s="28">
        <v>516.2498</v>
      </c>
    </row>
    <row r="31" spans="1:4" ht="12">
      <c r="A31" s="46" t="s">
        <v>80</v>
      </c>
      <c r="B31" s="46"/>
      <c r="C31" s="46"/>
      <c r="D31" s="46"/>
    </row>
    <row r="32" spans="1:4" ht="12">
      <c r="A32" s="3"/>
      <c r="B32" s="3" t="s">
        <v>87</v>
      </c>
      <c r="C32" s="28">
        <v>2887.884</v>
      </c>
      <c r="D32" s="28">
        <v>2752.603</v>
      </c>
    </row>
    <row r="33" spans="1:4" ht="12">
      <c r="A33" s="3"/>
      <c r="B33" s="29" t="s">
        <v>81</v>
      </c>
      <c r="C33" s="28">
        <v>78207.83447</v>
      </c>
      <c r="D33" s="28">
        <v>44192.67939500006</v>
      </c>
    </row>
    <row r="34" spans="1:4" ht="12">
      <c r="A34" s="3"/>
      <c r="B34" s="29" t="s">
        <v>88</v>
      </c>
      <c r="C34" s="28">
        <v>353.164</v>
      </c>
      <c r="D34" s="28">
        <v>100.40438906444997</v>
      </c>
    </row>
    <row r="35" spans="1:4" ht="12.75" customHeight="1">
      <c r="A35" s="45" t="s">
        <v>82</v>
      </c>
      <c r="B35" s="45"/>
      <c r="C35" s="45"/>
      <c r="D35" s="45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E6" sqref="E6"/>
    </sheetView>
  </sheetViews>
  <sheetFormatPr defaultColWidth="9.140625" defaultRowHeight="12.75"/>
  <cols>
    <col min="1" max="1" width="57.140625" style="2" customWidth="1"/>
    <col min="2" max="3" width="13.140625" style="2" customWidth="1"/>
    <col min="4" max="16384" width="9.140625" style="2" customWidth="1"/>
  </cols>
  <sheetData>
    <row r="1" spans="1:3" ht="40.5" customHeight="1">
      <c r="A1" s="45" t="s">
        <v>104</v>
      </c>
      <c r="B1" s="45"/>
      <c r="C1" s="45"/>
    </row>
    <row r="2" spans="1:3" ht="12">
      <c r="A2" s="51" t="s">
        <v>64</v>
      </c>
      <c r="B2" s="51"/>
      <c r="C2" s="51"/>
    </row>
    <row r="3" spans="1:3" ht="12">
      <c r="A3" s="23" t="s">
        <v>77</v>
      </c>
      <c r="B3" s="30"/>
      <c r="C3" s="30"/>
    </row>
    <row r="4" spans="1:3" ht="12">
      <c r="A4" s="3"/>
      <c r="B4" s="46"/>
      <c r="C4" s="46"/>
    </row>
    <row r="5" spans="1:3" ht="12">
      <c r="A5" s="23"/>
      <c r="B5" s="14" t="s">
        <v>99</v>
      </c>
      <c r="C5" s="14" t="s">
        <v>100</v>
      </c>
    </row>
    <row r="6" spans="1:3" ht="12">
      <c r="A6" s="4" t="s">
        <v>91</v>
      </c>
      <c r="B6" s="31">
        <v>954</v>
      </c>
      <c r="C6" s="3">
        <v>896</v>
      </c>
    </row>
    <row r="7" spans="1:3" ht="12.75" customHeight="1">
      <c r="A7" s="4" t="s">
        <v>90</v>
      </c>
      <c r="B7" s="31"/>
      <c r="C7" s="3"/>
    </row>
    <row r="8" spans="1:3" ht="12.75" customHeight="1">
      <c r="A8" s="4" t="s">
        <v>89</v>
      </c>
      <c r="B8" s="31">
        <v>3485</v>
      </c>
      <c r="C8" s="3">
        <v>3755</v>
      </c>
    </row>
    <row r="9" spans="1:3" ht="12">
      <c r="A9" s="32" t="s">
        <v>85</v>
      </c>
      <c r="B9" s="31">
        <v>863</v>
      </c>
      <c r="C9" s="3">
        <v>850</v>
      </c>
    </row>
    <row r="10" spans="1:3" ht="12">
      <c r="A10" s="33" t="s">
        <v>92</v>
      </c>
      <c r="B10" s="23"/>
      <c r="C10" s="23"/>
    </row>
    <row r="11" spans="1:3" ht="30" customHeight="1">
      <c r="A11" s="52" t="s">
        <v>55</v>
      </c>
      <c r="B11" s="52"/>
      <c r="C11" s="52"/>
    </row>
    <row r="12" spans="1:3" ht="41.25" customHeight="1">
      <c r="A12" s="34"/>
      <c r="B12" s="34" t="s">
        <v>84</v>
      </c>
      <c r="C12" s="34" t="s">
        <v>56</v>
      </c>
    </row>
    <row r="13" spans="1:3" ht="12">
      <c r="A13" s="35" t="s">
        <v>57</v>
      </c>
      <c r="B13" s="35">
        <v>1</v>
      </c>
      <c r="C13" s="36">
        <v>12.56</v>
      </c>
    </row>
    <row r="14" spans="1:3" ht="12">
      <c r="A14" s="35" t="s">
        <v>58</v>
      </c>
      <c r="B14" s="35">
        <f>117+15</f>
        <v>132</v>
      </c>
      <c r="C14" s="53">
        <v>60.29</v>
      </c>
    </row>
    <row r="15" spans="1:3" ht="12">
      <c r="A15" s="35" t="s">
        <v>59</v>
      </c>
      <c r="B15" s="35">
        <v>3331</v>
      </c>
      <c r="C15" s="54"/>
    </row>
    <row r="16" spans="1:3" ht="12">
      <c r="A16" s="35" t="s">
        <v>60</v>
      </c>
      <c r="B16" s="35">
        <v>664</v>
      </c>
      <c r="C16" s="37">
        <v>19.21</v>
      </c>
    </row>
    <row r="17" spans="1:3" ht="12">
      <c r="A17" s="35" t="s">
        <v>61</v>
      </c>
      <c r="B17" s="35">
        <v>361</v>
      </c>
      <c r="C17" s="37">
        <v>2.74</v>
      </c>
    </row>
    <row r="18" spans="1:3" ht="12">
      <c r="A18" s="35" t="s">
        <v>62</v>
      </c>
      <c r="B18" s="35">
        <v>2</v>
      </c>
      <c r="C18" s="37">
        <v>5.2</v>
      </c>
    </row>
    <row r="19" spans="1:3" ht="12">
      <c r="A19" s="35" t="s">
        <v>66</v>
      </c>
      <c r="B19" s="38" t="s">
        <v>101</v>
      </c>
      <c r="C19" s="38" t="s">
        <v>101</v>
      </c>
    </row>
    <row r="20" spans="1:3" ht="39.75" customHeight="1">
      <c r="A20" s="45" t="s">
        <v>67</v>
      </c>
      <c r="B20" s="45"/>
      <c r="C20" s="45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2009-05-10T09:04:40Z</cp:lastPrinted>
  <dcterms:created xsi:type="dcterms:W3CDTF">2003-07-16T13:34:03Z</dcterms:created>
  <dcterms:modified xsi:type="dcterms:W3CDTF">2015-05-26T18:49:20Z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