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rzysztof.hoffmann\Documents\ENEA\IR_www\Dane finansowe i operacyjne_xls\"/>
    </mc:Choice>
  </mc:AlternateContent>
  <xr:revisionPtr revIDLastSave="0" documentId="8_{A2061DC0-65A1-4A64-B8CD-A5CFD6B0117B}" xr6:coauthVersionLast="47" xr6:coauthVersionMax="47" xr10:uidLastSave="{00000000-0000-0000-0000-000000000000}"/>
  <bookViews>
    <workbookView xWindow="-120" yWindow="-120" windowWidth="29040" windowHeight="15720" tabRatio="914" firstSheet="1" activeTab="1" xr2:uid="{00000000-000D-0000-FFFF-FFFF00000000}"/>
  </bookViews>
  <sheets>
    <sheet name="Pasywa Q" sheetId="3" state="hidden" r:id="rId1"/>
    <sheet name="Bilans" sheetId="2" r:id="rId2"/>
    <sheet name="P&amp;L" sheetId="4" r:id="rId3"/>
    <sheet name="Sytuacja pieniężna " sheetId="6" r:id="rId4"/>
    <sheet name="Obszary działalności" sheetId="13" r:id="rId5"/>
    <sheet name="Kluczowe dane operacyjne" sheetId="8" r:id="rId6"/>
    <sheet name="Wskaźniki GK" sheetId="10" r:id="rId7"/>
    <sheet name="Wskaźniki ENEA S.A." sheetId="11" r:id="rId8"/>
  </sheets>
  <definedNames>
    <definedName name="_epmOfflineCondition_" localSheetId="1" hidden="1">1</definedName>
    <definedName name="DM_MAP_0631f5d19c4247d6940a6369c8bc75bb" localSheetId="1">Bilans!$S$10</definedName>
    <definedName name="DM_MAP_089104e87412450e958d14e94d22804c" localSheetId="1">Bilans!$S$12</definedName>
    <definedName name="DM_MAP_1befb98949654eee96521e7e7e2796be" localSheetId="1">Bilans!$S$15</definedName>
    <definedName name="DM_MAP_4c3de4f7c40d4a1ebb439c1ae449d99f" localSheetId="1">Bilans!$S$7</definedName>
    <definedName name="DM_MAP_6ef8ca06337a44eda48dd42da618080b" localSheetId="1">Bilans!$S$9</definedName>
    <definedName name="DM_MAP_78930c9ba3f34f329e12f2bc0cfe8f3c" localSheetId="1">Bilans!$S$6</definedName>
    <definedName name="DM_MAP_9807c39d78eb43b7a6abb59a868a2136" localSheetId="1">Bilans!$S$13</definedName>
    <definedName name="DM_MAP_9952d62b38cb449a8a44961ff4241f29" localSheetId="1">Bilans!$S$11</definedName>
    <definedName name="DM_MAP_bb562420e65c415dac599c8ee60e7f3d" localSheetId="1">Bilans!$S$8</definedName>
    <definedName name="DM_MAP_cd7f120719664da68166d18f46088621" localSheetId="1">Bilans!$S$14</definedName>
    <definedName name="DM_MAP_dfa2b44f86a74e03b99d7c5c0cdb1c66" localSheetId="1">Bilans!$S$5</definedName>
    <definedName name="_xlnm.Print_Area" localSheetId="1">Bilans!$A$1:$BV$86</definedName>
    <definedName name="_xlnm.Print_Area" localSheetId="5">'Kluczowe dane operacyjne'!$A$1:$CI$19</definedName>
    <definedName name="_xlnm.Print_Area" localSheetId="4">'Obszary działalności'!$A$1:$CH$122</definedName>
    <definedName name="_xlnm.Print_Area" localSheetId="2">'P&amp;L'!$A$1:$CJ$52</definedName>
    <definedName name="_xlnm.Print_Area" localSheetId="3">'Sytuacja pieniężna '!$A$1:$BV$8</definedName>
    <definedName name="_xlnm.Print_Area" localSheetId="7">'Wskaźniki ENEA S.A.'!$A$1:$O$16</definedName>
    <definedName name="_xlnm.Print_Area" localSheetId="6">'Wskaźniki GK'!$A$1:$CJ$17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13" l="1"/>
  <c r="AC122" i="13" l="1"/>
  <c r="BD47" i="13"/>
  <c r="CH21" i="13"/>
  <c r="CG21" i="13"/>
  <c r="CF21" i="13"/>
  <c r="CE21" i="13"/>
  <c r="CD21" i="13"/>
  <c r="CB21" i="13"/>
  <c r="CA21" i="13"/>
  <c r="BZ21" i="13"/>
  <c r="BY21" i="13"/>
  <c r="BX21" i="13"/>
  <c r="BV21" i="13"/>
  <c r="BU21" i="13"/>
  <c r="BT21" i="13"/>
  <c r="BS21" i="13"/>
  <c r="BR21" i="13"/>
  <c r="BP21" i="13"/>
  <c r="BO21" i="13"/>
  <c r="BN21" i="13"/>
  <c r="BM21" i="13"/>
  <c r="BL21" i="13"/>
  <c r="BJ21" i="13"/>
  <c r="BI21" i="13"/>
  <c r="BH21" i="13"/>
  <c r="BG21" i="13"/>
  <c r="BF21" i="13"/>
  <c r="BD21" i="13"/>
  <c r="BC21" i="13"/>
  <c r="BB21" i="13"/>
  <c r="BA21" i="13"/>
  <c r="AZ21" i="13"/>
  <c r="AX21" i="13"/>
  <c r="AW21" i="13"/>
  <c r="AV21" i="13"/>
  <c r="AU21" i="13"/>
  <c r="AT21" i="13"/>
  <c r="AR21" i="13"/>
  <c r="AK7" i="13"/>
  <c r="S45" i="4" l="1"/>
  <c r="AY14" i="8" l="1"/>
  <c r="AY17" i="8"/>
  <c r="CJ20" i="4" l="1"/>
  <c r="CH20" i="4"/>
  <c r="CG20" i="4"/>
  <c r="CF20" i="4"/>
  <c r="CE20" i="4"/>
  <c r="CD20" i="4"/>
  <c r="CB20" i="4"/>
  <c r="CA20" i="4"/>
  <c r="BZ20" i="4"/>
  <c r="BY20" i="4"/>
  <c r="BX20" i="4"/>
  <c r="BV20" i="4"/>
  <c r="BU20" i="4"/>
  <c r="BT20" i="4"/>
  <c r="BS20" i="4"/>
  <c r="BR20" i="4"/>
  <c r="BP20" i="4"/>
  <c r="BO20" i="4"/>
  <c r="BN20" i="4"/>
  <c r="BM20" i="4"/>
  <c r="BL20" i="4"/>
  <c r="BJ20" i="4"/>
  <c r="BI20" i="4"/>
  <c r="BH20" i="4"/>
  <c r="BG20" i="4"/>
  <c r="BF20" i="4"/>
  <c r="BD20" i="4"/>
  <c r="BC20" i="4"/>
  <c r="BA20" i="4"/>
  <c r="AZ20" i="4"/>
  <c r="AX20" i="4"/>
  <c r="AW20" i="4"/>
  <c r="AV20" i="4"/>
  <c r="AU20" i="4"/>
  <c r="AT20" i="4"/>
  <c r="BB30" i="4" l="1"/>
  <c r="BB26" i="4"/>
  <c r="BB17" i="4"/>
  <c r="BB20" i="4" s="1"/>
  <c r="BB9" i="4"/>
  <c r="AX4" i="2" l="1"/>
  <c r="AX22" i="2"/>
  <c r="BO11" i="4" l="1"/>
  <c r="BO6" i="4"/>
  <c r="AX67" i="2" l="1"/>
  <c r="AX52" i="2"/>
  <c r="AX84" i="2" l="1"/>
  <c r="AX86" i="2" s="1"/>
  <c r="BE86" i="2"/>
  <c r="L12" i="3" l="1"/>
  <c r="Q12" i="3" l="1"/>
</calcChain>
</file>

<file path=xl/sharedStrings.xml><?xml version="1.0" encoding="utf-8"?>
<sst xmlns="http://schemas.openxmlformats.org/spreadsheetml/2006/main" count="966" uniqueCount="575">
  <si>
    <t xml:space="preserve">Aktywa trwałe </t>
  </si>
  <si>
    <t>AKTYWA</t>
  </si>
  <si>
    <t>Rzeczowe aktywa trwałe</t>
  </si>
  <si>
    <t>Wartości niematerialne</t>
  </si>
  <si>
    <t>Nieruchomości inwestycyjne</t>
  </si>
  <si>
    <t xml:space="preserve">Aktywa obrotowe </t>
  </si>
  <si>
    <t>Zapasy</t>
  </si>
  <si>
    <t>Należności z tytułu bieżącego podatku dochodowego</t>
  </si>
  <si>
    <t>Środki pieniężne i ich ekwiwalenty</t>
  </si>
  <si>
    <t>Aktywa trwałe przeznaczone do sprzedaży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</si>
  <si>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</si>
  <si>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</si>
  <si>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</si>
  <si>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</si>
  <si>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</si>
  <si>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</si>
  <si>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</si>
  <si>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</si>
  <si>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2Q 2013</t>
  </si>
  <si>
    <t>3Q 2013</t>
  </si>
  <si>
    <t>4Q 2013</t>
  </si>
  <si>
    <t>1Q 2013</t>
  </si>
  <si>
    <t>PASYWA</t>
  </si>
  <si>
    <t xml:space="preserve">Kapitał własny </t>
  </si>
  <si>
    <t xml:space="preserve">Kapitał zakładowy </t>
  </si>
  <si>
    <t xml:space="preserve">Kapitał własny przypadający na akcjonariuszy jednostki dominującej </t>
  </si>
  <si>
    <t xml:space="preserve">Kapitał z nadwyżki ceny emisyjnej nad wartością nominalną </t>
  </si>
  <si>
    <t xml:space="preserve">Kapitał związany z płatnościami w formie akcji </t>
  </si>
  <si>
    <t>Kapitał z aktualizacji wyceny instrumentów finansowych</t>
  </si>
  <si>
    <t xml:space="preserve">Pozostałe kapitały </t>
  </si>
  <si>
    <t xml:space="preserve">Zyski zatrzymane </t>
  </si>
  <si>
    <t>Udziały niekontrolujące</t>
  </si>
  <si>
    <t>Razem kapitał własny</t>
  </si>
  <si>
    <t xml:space="preserve">ZOBOWIĄZANIA </t>
  </si>
  <si>
    <t xml:space="preserve">Zobowiązania długoterminowe </t>
  </si>
  <si>
    <t xml:space="preserve">Kredyty i pożyczki </t>
  </si>
  <si>
    <t>Zobowiązania z tytułu leasingu finansowego</t>
  </si>
  <si>
    <t>Rozliczenie dochodu z tytułu dotacji i opłat przyłączeniowych</t>
  </si>
  <si>
    <t>Rezerwa z tytułu odroczonego podatku dochodowego</t>
  </si>
  <si>
    <t>Zobowiązania z tytułu świadczeń pracowniczych</t>
  </si>
  <si>
    <t xml:space="preserve">Zobowiązania finansowe wyceniane w wartości godziwej przez wynik finansowy </t>
  </si>
  <si>
    <t xml:space="preserve">Rezerwy na pozostałe zobowiązania i obciążenia </t>
  </si>
  <si>
    <t xml:space="preserve">Zobowiązania krótkoterminowe </t>
  </si>
  <si>
    <t>Zobowiązania z tytułu dostaw i usług oraz pozostałe zobowiązania</t>
  </si>
  <si>
    <t xml:space="preserve">Zobowiązania z tytułu bieżącego podatku dochodowego </t>
  </si>
  <si>
    <t xml:space="preserve">Zobowiązania z tytułu świadczeń pracowniczych </t>
  </si>
  <si>
    <t xml:space="preserve">Zobowiązania z tytułu ekwiwalentu prawa do nieodpłatnego nabycia akcji </t>
  </si>
  <si>
    <t>Zobowiązania finansowe wyceniane w wartości godziwej przez wynik finansowy</t>
  </si>
  <si>
    <t>Rezerwa na świadectwa pochodzenia energii</t>
  </si>
  <si>
    <t>Rezerwy na pozostałe zobowiązania i inne obciążenia</t>
  </si>
  <si>
    <t>Zobowiązania związane z aktywami trwałymi przeznaczonymi do sprzedaży</t>
  </si>
  <si>
    <t xml:space="preserve">Razem zobowiązania </t>
  </si>
  <si>
    <t>Razem kapitał własny i zobowiązania</t>
  </si>
  <si>
    <t xml:space="preserve">     </t>
  </si>
  <si>
    <t xml:space="preserve">-  </t>
  </si>
  <si>
    <t xml:space="preserve">  </t>
  </si>
  <si>
    <t>Pozostałe przychody operacyjne</t>
  </si>
  <si>
    <t>Zużycie materiałów i surowców oraz wartość sprzedanych towarów</t>
  </si>
  <si>
    <t>Usługi przesyłowe</t>
  </si>
  <si>
    <t>Inne usługi obce</t>
  </si>
  <si>
    <t>Podatki i opłaty</t>
  </si>
  <si>
    <t>Koszty finansowe</t>
  </si>
  <si>
    <t>Przychody finansowe</t>
  </si>
  <si>
    <t>Podatek dochodowy</t>
  </si>
  <si>
    <t>Q1 2012</t>
  </si>
  <si>
    <t>Q2 2012</t>
  </si>
  <si>
    <t>Q3 2012</t>
  </si>
  <si>
    <t>Q4 2012</t>
  </si>
  <si>
    <t>Y 2012</t>
  </si>
  <si>
    <t>Q1 2013</t>
  </si>
  <si>
    <t>Q2 2013</t>
  </si>
  <si>
    <t>Q3 2013</t>
  </si>
  <si>
    <t>Q4 2013</t>
  </si>
  <si>
    <t>Y 2013</t>
  </si>
  <si>
    <t>Przychody z tytułu dywidend</t>
  </si>
  <si>
    <t>-</t>
  </si>
  <si>
    <t>tys. zł</t>
  </si>
  <si>
    <t>Razem zabowiązanie długoterminowe</t>
  </si>
  <si>
    <t>Razem zobowiązania  krótkoterminowe</t>
  </si>
  <si>
    <t xml:space="preserve">Rachunek przepływów pieniężnych 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</si>
  <si>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</si>
  <si>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</si>
  <si>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</si>
  <si>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Zwiększenie / (Zmniejszenie) netto stanu środków pieniężnych</t>
  </si>
  <si>
    <t>Stan środków pieniężnych na koniec okresu sprawozdawczego</t>
  </si>
  <si>
    <t>EBITDA</t>
  </si>
  <si>
    <t>Obrót</t>
  </si>
  <si>
    <t>Dystrybucja</t>
  </si>
  <si>
    <t>Wytwarzanie</t>
  </si>
  <si>
    <t>Pozostała działalność</t>
  </si>
  <si>
    <t xml:space="preserve">Pozycje nieprzypisane i wyłączenia </t>
  </si>
  <si>
    <t>EBITDA Razem</t>
  </si>
  <si>
    <t>Liczba odbiorców (Punkty Poboru Energii)</t>
  </si>
  <si>
    <t xml:space="preserve">Dystrybucja </t>
  </si>
  <si>
    <t>Sprzedaż ciepła</t>
  </si>
  <si>
    <t>tys.</t>
  </si>
  <si>
    <t>GWh</t>
  </si>
  <si>
    <t>TJ</t>
  </si>
  <si>
    <t xml:space="preserve">     ze źródeł konwencjonalnych </t>
  </si>
  <si>
    <t>EBIT</t>
  </si>
  <si>
    <t>Amortyzacja</t>
  </si>
  <si>
    <t>CAPEX</t>
  </si>
  <si>
    <t xml:space="preserve">        pozostałe</t>
  </si>
  <si>
    <t xml:space="preserve">       pozostałe</t>
  </si>
  <si>
    <t xml:space="preserve">       opłaty za przyłączenie do sieci </t>
  </si>
  <si>
    <t xml:space="preserve">       usługi dystrybucyjne do odbiorców końcowych</t>
  </si>
  <si>
    <t xml:space="preserve">        energia elektryczna</t>
  </si>
  <si>
    <t xml:space="preserve">        ciepło</t>
  </si>
  <si>
    <t xml:space="preserve">        rekompensata na pokrycie kosztów osieroconych </t>
  </si>
  <si>
    <t>[tys. zł]</t>
  </si>
  <si>
    <t>Kapitał własny razem</t>
  </si>
  <si>
    <t>Zobowiązania</t>
  </si>
  <si>
    <t>AKTYWA RAZEM</t>
  </si>
  <si>
    <t>ZOBOWIĄZANIA RAZEM</t>
  </si>
  <si>
    <t>PASYWA RAZEM</t>
  </si>
  <si>
    <t>31.03.2014</t>
  </si>
  <si>
    <t>Q1 2014</t>
  </si>
  <si>
    <t xml:space="preserve">Przychody ze sprzedaży energii cieplnej </t>
  </si>
  <si>
    <t>Razem przychody ze sprzedaży netto</t>
  </si>
  <si>
    <t xml:space="preserve">Przychody </t>
  </si>
  <si>
    <t>Koszty</t>
  </si>
  <si>
    <t xml:space="preserve">Koszty świadczeń pracowniczych </t>
  </si>
  <si>
    <t>Razem koszty uzyskania przychodów ze sprzedaży</t>
  </si>
  <si>
    <t>Przychody z tytułu świadectw pochodzenia</t>
  </si>
  <si>
    <t xml:space="preserve">Rekompensata na pokrycie kosztów osieroconych </t>
  </si>
  <si>
    <t>Przychody ze sprzedaży towarów i materiałów</t>
  </si>
  <si>
    <t xml:space="preserve">Przychody ze sprzedaży usług dystrybucyjnych </t>
  </si>
  <si>
    <t xml:space="preserve">Przychody ze sprzedaży energii elektrycznej </t>
  </si>
  <si>
    <t xml:space="preserve">EBITDA </t>
  </si>
  <si>
    <t>WYSZCZEGÓLNIENIE:</t>
  </si>
  <si>
    <t>Q2 2014</t>
  </si>
  <si>
    <t xml:space="preserve">        świadectwa pochodzenia</t>
  </si>
  <si>
    <r>
      <t>Prawa do emisji CO</t>
    </r>
    <r>
      <rPr>
        <vertAlign val="subscript"/>
        <sz val="9"/>
        <rFont val="Calibri"/>
        <family val="2"/>
        <charset val="238"/>
        <scheme val="minor"/>
      </rPr>
      <t>2</t>
    </r>
  </si>
  <si>
    <t>Q3 2014</t>
  </si>
  <si>
    <r>
      <t>Przychody ze sprzedaży praw do emisji CO</t>
    </r>
    <r>
      <rPr>
        <vertAlign val="sub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 </t>
    </r>
  </si>
  <si>
    <t>Wskaźniki rentowności</t>
  </si>
  <si>
    <t>ROE - rentowność kapitału własnego</t>
  </si>
  <si>
    <t>ROA - rentowność aktywów</t>
  </si>
  <si>
    <t>Rentowność netto</t>
  </si>
  <si>
    <t>Rentowność operacyjna</t>
  </si>
  <si>
    <t>Rentowność EBITDA</t>
  </si>
  <si>
    <t>Wskaźniki płynności i struktury finansowej</t>
  </si>
  <si>
    <t>Wskaźnik bieżącej płynności</t>
  </si>
  <si>
    <t>Pokrycie majątku trwałego kapitałami własnymi</t>
  </si>
  <si>
    <t>Wskaźnik zadłużenia ogólnego</t>
  </si>
  <si>
    <t>Dług netto / EBITDA</t>
  </si>
  <si>
    <t>Wskaźniki aktywności gospodarczej</t>
  </si>
  <si>
    <t>Cykl rotacji należności krótkoterminowych w dniach</t>
  </si>
  <si>
    <t>Cykl rotacji zobowiązań z tyt. dostaw i usług oraz pozostałych w dniach</t>
  </si>
  <si>
    <t>Cykl rotacji zapasów w dniach</t>
  </si>
  <si>
    <t>31.03.2015</t>
  </si>
  <si>
    <t>Q1 2015</t>
  </si>
  <si>
    <t>Kapitał rezerwowy z wyceny instrumentów zabezpieczających</t>
  </si>
  <si>
    <t>30.06.2015</t>
  </si>
  <si>
    <t>30.09.2015</t>
  </si>
  <si>
    <r>
      <rPr>
        <b/>
        <vertAlign val="superscript"/>
        <sz val="8"/>
        <rFont val="Calibri"/>
        <family val="2"/>
        <charset val="238"/>
        <scheme val="minor"/>
      </rPr>
      <t xml:space="preserve">1)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</si>
  <si>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2)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</si>
  <si>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3)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</si>
  <si>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rFont val="Calibri"/>
        <family val="2"/>
        <charset val="238"/>
        <scheme val="minor"/>
      </rPr>
      <t>4)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</si>
  <si>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5)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3Q 2014</t>
    </r>
  </si>
  <si>
    <r>
      <rPr>
        <b/>
        <vertAlign val="superscript"/>
        <sz val="8"/>
        <rFont val="Calibri"/>
        <family val="2"/>
        <charset val="238"/>
        <scheme val="minor"/>
      </rPr>
      <t>6)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</si>
  <si>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7) </t>
    </r>
    <r>
      <rPr>
        <b/>
        <sz val="8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</si>
  <si>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8)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</si>
  <si>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9)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</si>
  <si>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rFont val="Calibri"/>
        <family val="2"/>
        <charset val="238"/>
        <scheme val="minor"/>
      </rPr>
      <t>10)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</si>
  <si>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rFont val="Calibri"/>
        <family val="2"/>
        <charset val="238"/>
        <scheme val="minor"/>
      </rPr>
      <t>11)</t>
    </r>
    <r>
      <rPr>
        <b/>
        <sz val="8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</si>
  <si>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12)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</si>
  <si>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t>31.12.2014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</si>
  <si>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</si>
  <si>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</si>
  <si>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</si>
  <si>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</si>
  <si>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</si>
  <si>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</si>
  <si>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</si>
  <si>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</si>
  <si>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</si>
  <si>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31.03.2012(dane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</si>
  <si>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</si>
  <si>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t>Y 2015</t>
  </si>
  <si>
    <t>Q4 2015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</si>
  <si>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</si>
  <si>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</si>
  <si>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</si>
  <si>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</si>
  <si>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6)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</si>
  <si>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</si>
  <si>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</si>
  <si>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</si>
  <si>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</si>
  <si>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11)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</si>
  <si>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</si>
  <si>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</si>
  <si>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</si>
  <si>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t>30.09.2014(dane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</si>
  <si>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</si>
  <si>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</si>
  <si>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</si>
  <si>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</si>
  <si>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</si>
  <si>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</si>
  <si>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</si>
  <si>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</si>
  <si>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</si>
  <si>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</si>
  <si>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</si>
  <si>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t>31.12.2015</t>
  </si>
  <si>
    <t xml:space="preserve">        pozostałe produkty i usługi</t>
  </si>
  <si>
    <t xml:space="preserve">        towary i materiały</t>
  </si>
  <si>
    <t xml:space="preserve">        węgiel</t>
  </si>
  <si>
    <r>
      <rPr>
        <b/>
        <vertAlign val="superscript"/>
        <sz val="8"/>
        <color theme="1"/>
        <rFont val="Calibri"/>
        <family val="2"/>
        <charset val="238"/>
        <scheme val="minor"/>
      </rPr>
      <t>1)</t>
    </r>
    <r>
      <rPr>
        <b/>
        <sz val="8"/>
        <color theme="1"/>
        <rFont val="Calibri"/>
        <family val="2"/>
        <charset val="238"/>
        <scheme val="minor"/>
      </rPr>
      <t xml:space="preserve"> konsolidacja wyników GK LW Bogdanka od 1 listopada 2015 r.</t>
    </r>
  </si>
  <si>
    <t xml:space="preserve">Sprzedaż usług dystrybucji odbiorcom końcowym </t>
  </si>
  <si>
    <r>
      <t>Sprzedaż energii elektrycznej i paliwa gazowego odbiorcom detalicznym</t>
    </r>
    <r>
      <rPr>
        <vertAlign val="superscript"/>
        <sz val="9"/>
        <rFont val="Calibri"/>
        <family val="2"/>
        <charset val="238"/>
        <scheme val="minor"/>
      </rPr>
      <t xml:space="preserve"> 1)</t>
    </r>
  </si>
  <si>
    <r>
      <t xml:space="preserve">Wydobycie </t>
    </r>
    <r>
      <rPr>
        <b/>
        <vertAlign val="superscript"/>
        <sz val="9"/>
        <color theme="1"/>
        <rFont val="Calibri"/>
        <family val="2"/>
        <charset val="238"/>
        <scheme val="minor"/>
      </rPr>
      <t>2)</t>
    </r>
  </si>
  <si>
    <t>Wydobycie brutto</t>
  </si>
  <si>
    <t>Produkcja netto</t>
  </si>
  <si>
    <r>
      <rPr>
        <b/>
        <vertAlign val="superscript"/>
        <sz val="8"/>
        <color theme="1"/>
        <rFont val="Calibri"/>
        <family val="2"/>
        <charset val="238"/>
        <scheme val="minor"/>
      </rPr>
      <t>2)</t>
    </r>
    <r>
      <rPr>
        <b/>
        <sz val="8"/>
        <color theme="1"/>
        <rFont val="Calibri"/>
        <family val="2"/>
        <charset val="238"/>
        <scheme val="minor"/>
      </rPr>
      <t xml:space="preserve"> konsolidacja wyników GK LW Bogdanka od 1 listopada 2015 r.</t>
    </r>
  </si>
  <si>
    <t>tys. t</t>
  </si>
  <si>
    <t>m</t>
  </si>
  <si>
    <t>Y 2014</t>
  </si>
  <si>
    <t>Q4 2014</t>
  </si>
  <si>
    <t>31.03.2016</t>
  </si>
  <si>
    <t>Q1 2016</t>
  </si>
  <si>
    <t>Q2 2016</t>
  </si>
  <si>
    <t>30.06.2016</t>
  </si>
  <si>
    <t>30.09.2016</t>
  </si>
  <si>
    <t>Q4 2016</t>
  </si>
  <si>
    <t>Y 2016</t>
  </si>
  <si>
    <r>
      <t>Q3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</si>
  <si>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1)</t>
    </r>
    <r>
      <rPr>
        <b/>
        <sz val="8"/>
        <color theme="1"/>
        <rFont val="Calibri"/>
        <family val="2"/>
        <charset val="238"/>
        <scheme val="minor"/>
      </rPr>
      <t xml:space="preserve"> rozszerzenie działalności w obszaru Obrotu o sprzedaż gazu ziemnego nastąpiło w Q4 2014</t>
    </r>
  </si>
  <si>
    <t>Całkowite wytwarzanie energii elektrycznej, w tym:</t>
  </si>
  <si>
    <t>Wytwarzanie ciepła brutto</t>
  </si>
  <si>
    <t>Aktywa z tytułu odroczonego podatku dochodowego</t>
  </si>
  <si>
    <t>Należności z tytułu dostaw i usług oraz pozostałe</t>
  </si>
  <si>
    <t>Środki zgromadzone w ramach Funduszu Likwidacji Kopalń</t>
  </si>
  <si>
    <t>Kapitał zakładowy</t>
  </si>
  <si>
    <t>Kapitał z nadwyżki ceny emisyjnej nad wartością nominalną</t>
  </si>
  <si>
    <t>Pozostałe kapitały</t>
  </si>
  <si>
    <t>Zyski zatrzymane</t>
  </si>
  <si>
    <t>Pozostałe koszty operacyjne</t>
  </si>
  <si>
    <t>Odpis wartości firmy</t>
  </si>
  <si>
    <t>Obszar Obrotu</t>
  </si>
  <si>
    <t>Obszar Dystrybucji</t>
  </si>
  <si>
    <t>Obszar Wytwarzania</t>
  </si>
  <si>
    <t>Obszar Pozostałej działalności</t>
  </si>
  <si>
    <t>Liczba klientów (stan na koniec okresu sprawozdawczego)</t>
  </si>
  <si>
    <t xml:space="preserve">     z odnawialnych źródeł energii</t>
  </si>
  <si>
    <t>3 069*</t>
  </si>
  <si>
    <r>
      <rPr>
        <b/>
        <vertAlign val="superscript"/>
        <sz val="8"/>
        <color theme="1"/>
        <rFont val="Calibri"/>
        <family val="2"/>
        <charset val="238"/>
        <scheme val="minor"/>
      </rPr>
      <t>1)</t>
    </r>
    <r>
      <rPr>
        <b/>
        <sz val="8"/>
        <color theme="1"/>
        <rFont val="Calibri"/>
        <family val="2"/>
        <charset val="238"/>
        <scheme val="minor"/>
      </rPr>
      <t xml:space="preserve"> rozszerzenie działalności w obszarze Obrotu o sprzedaż gazu ziemnego nastąpiło w Q4 2014</t>
    </r>
  </si>
  <si>
    <t>31.12.2016</t>
  </si>
  <si>
    <t>Q1 2017</t>
  </si>
  <si>
    <t> 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</si>
  <si>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</si>
  <si>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2016</t>
    </r>
  </si>
  <si>
    <r>
      <t>Q3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</si>
  <si>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</si>
  <si>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t>Przychody ze sprzedaży węgla</t>
  </si>
  <si>
    <t>Roboty chodnikowe</t>
  </si>
  <si>
    <t>Należności z tytułu dostaw i usług oraz pozostałe należności</t>
  </si>
  <si>
    <t>Inwestycje w jednostkach zależnych, stowarzyszonych i współkontrolowanych</t>
  </si>
  <si>
    <t>Q2 2017</t>
  </si>
  <si>
    <r>
      <t>Q2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</si>
  <si>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</si>
  <si>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</si>
  <si>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</si>
  <si>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</si>
  <si>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</si>
  <si>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</si>
  <si>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</si>
  <si>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</si>
  <si>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</si>
  <si>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</si>
  <si>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</si>
  <si>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</si>
  <si>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</si>
  <si>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</si>
  <si>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</si>
  <si>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</si>
  <si>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</si>
  <si>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</si>
  <si>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</si>
  <si>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</si>
  <si>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</si>
  <si>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</si>
  <si>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</si>
  <si>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10)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</si>
  <si>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11)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</si>
  <si>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</si>
  <si>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13)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</si>
  <si>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</si>
  <si>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</si>
  <si>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16)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</si>
  <si>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</si>
  <si>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t xml:space="preserve">Zakup energii i gazu na potrzeby sprzedaży </t>
    </r>
    <r>
      <rPr>
        <vertAlign val="superscript"/>
        <sz val="9"/>
        <rFont val="Calibri"/>
        <family val="2"/>
        <charset val="238"/>
        <scheme val="minor"/>
      </rPr>
      <t>1)</t>
    </r>
  </si>
  <si>
    <t xml:space="preserve">Udział w wynikach jednostek stowarzyszonych wycenianych metodą praw własności </t>
  </si>
  <si>
    <t>Q3 2017</t>
  </si>
  <si>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</si>
  <si>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4)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</si>
  <si>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</si>
  <si>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6)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</si>
  <si>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</si>
  <si>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8)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</si>
  <si>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9)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</si>
  <si>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</si>
  <si>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</si>
  <si>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</si>
  <si>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13)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</si>
  <si>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14)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</si>
  <si>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15)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</si>
  <si>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16)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</si>
  <si>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</si>
  <si>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</si>
  <si>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19)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</si>
  <si>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20)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</si>
  <si>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</si>
  <si>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t>Q3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</si>
  <si>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</si>
  <si>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2016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</si>
  <si>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</si>
  <si>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</si>
  <si>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</si>
  <si>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</si>
  <si>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2015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</si>
  <si>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</si>
  <si>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</si>
  <si>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</si>
  <si>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</si>
  <si>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</si>
  <si>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</si>
  <si>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</si>
  <si>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</si>
  <si>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</si>
  <si>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</si>
  <si>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</si>
  <si>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</si>
  <si>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</si>
  <si>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</si>
  <si>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</si>
  <si>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</si>
  <si>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</si>
  <si>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</si>
  <si>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</si>
  <si>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</si>
  <si>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</si>
  <si>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1Q 2015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</si>
  <si>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11)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1Y 2014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</si>
  <si>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</si>
  <si>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13)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</si>
  <si>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14) </t>
    </r>
    <r>
      <rPr>
        <b/>
        <sz val="8"/>
        <color theme="1"/>
        <rFont val="Calibri"/>
        <family val="2"/>
        <charset val="238"/>
        <scheme val="minor"/>
      </rPr>
      <t xml:space="preserve">dane przekształcone zgodnie z publikowanym Skonsolidowanym Sprawozdaniem Finansowym za 1Q 2014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</si>
  <si>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</si>
  <si>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</si>
  <si>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17)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1H 2013 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</si>
  <si>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18)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1Q 2013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</si>
  <si>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2)</t>
    </r>
    <r>
      <rPr>
        <b/>
        <sz val="8"/>
        <color theme="1"/>
        <rFont val="Calibri"/>
        <family val="2"/>
        <charset val="238"/>
        <scheme val="minor"/>
      </rPr>
      <t xml:space="preserve"> dane przekształcone zgodnie z publikowanym Skonsolidowanym Sprawozdaniem Finansowym za 3Q 2017</t>
    </r>
  </si>
  <si>
    <r>
      <t>Y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</si>
  <si>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</si>
  <si>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</si>
  <si>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</si>
  <si>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</si>
  <si>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</si>
  <si>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</si>
  <si>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</si>
  <si>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</si>
  <si>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</si>
  <si>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</si>
  <si>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</si>
  <si>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</si>
  <si>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</si>
  <si>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</si>
  <si>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</si>
  <si>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</si>
  <si>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2016</t>
    </r>
  </si>
  <si>
    <r>
      <t>Q3 2016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</si>
  <si>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</si>
  <si>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2017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</si>
  <si>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2016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</si>
  <si>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1Y 2012</t>
    </r>
  </si>
  <si>
    <r>
      <t>Q3 2016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</si>
  <si>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</si>
  <si>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2015
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</si>
  <si>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Y 2011 (dane przekształcone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</si>
  <si>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2017</t>
    </r>
  </si>
  <si>
    <t>Q4 2017</t>
  </si>
  <si>
    <t>Y 2017</t>
  </si>
  <si>
    <r>
      <t xml:space="preserve">Q3 2017
(dane przekształcone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</si>
  <si>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t>Aktywa finansowe dostępne do sprzedaży - do 2017</t>
  </si>
  <si>
    <t>Aktywa finansowe wyceniane w wartości godziwej przez wynik finansowy - do 2017</t>
  </si>
  <si>
    <t>Instrumenty pochodne - do 2017</t>
  </si>
  <si>
    <t>Aktywa finansowe wyceniane w wartości godziwej</t>
  </si>
  <si>
    <t>Koszty doprowadzenia do zawarcia umowy</t>
  </si>
  <si>
    <t>Aktywa z tytułu umów z klientami</t>
  </si>
  <si>
    <t>Kredyty i pożyczki i dłużne papiery wartościowe</t>
  </si>
  <si>
    <t>Zobowiązania finansowe wyceniane w wartości godziwej przez wynik finansowy - do 2017</t>
  </si>
  <si>
    <t xml:space="preserve">Zobowiązania finansowe wyceniane w wartości godziwej </t>
  </si>
  <si>
    <t>Zobowiązania z tytułu umów z klientami</t>
  </si>
  <si>
    <t>Aktywa finansowe utrzymywane do terminu wymagalności - do 2017</t>
  </si>
  <si>
    <t>Q1 2018</t>
  </si>
  <si>
    <t>Q2 2018</t>
  </si>
  <si>
    <r>
      <t xml:space="preserve">Q2 2017
(dane przekształcone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</si>
  <si>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*) </t>
    </r>
    <r>
      <rPr>
        <b/>
        <sz val="8"/>
        <color theme="1"/>
        <rFont val="Calibri"/>
        <family val="2"/>
        <charset val="238"/>
        <scheme val="minor"/>
      </rPr>
      <t>Zmiana prezentacyjna w zakresie wyceny i kosztu własnego sprzedaży praw majątkowych</t>
    </r>
  </si>
  <si>
    <t>Inne inwestycje krótkoterminowe</t>
  </si>
  <si>
    <t>----</t>
  </si>
  <si>
    <t>* zmiana prezentacji danych od 1Q 2018</t>
  </si>
  <si>
    <t>Sprzedaż energii elektrycznej ze źródeł konwencjonalnych*</t>
  </si>
  <si>
    <t>Sprzedaż energii elektrycznej z zakupu*</t>
  </si>
  <si>
    <t xml:space="preserve">Przychody ze sprzedaży pozostałych produktów i usług </t>
  </si>
  <si>
    <t>Q3 2018</t>
  </si>
  <si>
    <t>Q4 2018</t>
  </si>
  <si>
    <t>Y 2018</t>
  </si>
  <si>
    <r>
      <t xml:space="preserve">Q4 2017
(dane przekształcone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</si>
  <si>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t>Q1 2019</t>
  </si>
  <si>
    <t>Użytkowanie wieczyste gruntów - do 2018</t>
  </si>
  <si>
    <t>Prawo do korzystania ze składnika aktywów</t>
  </si>
  <si>
    <t>Należności z tytułu leasingu i subleasingu finansowego</t>
  </si>
  <si>
    <t>Zobowiązania z tytułu leasingu</t>
  </si>
  <si>
    <t xml:space="preserve">Rozliczenia dochodu z tytułu dotacji oraz usług modernizacji oświetlenia drogowego                                                                                                                       </t>
  </si>
  <si>
    <t xml:space="preserve">Rezerwy na pozostałe zobowiązania i inne obciążenia </t>
  </si>
  <si>
    <t>Przychody ze sprzedaży gazu</t>
  </si>
  <si>
    <t>Q2 2019</t>
  </si>
  <si>
    <t>Rekompensaty</t>
  </si>
  <si>
    <t>Razem przychody ze sprzedaży oraz inne dochody</t>
  </si>
  <si>
    <t>Zmiana rezerwy dotyczącej umów rodzących obciążenia</t>
  </si>
  <si>
    <t>Przychody ze sprzedaży oraz inne dochody</t>
  </si>
  <si>
    <t>Q3 2019</t>
  </si>
  <si>
    <t>Sprzedaż energii elektrycznej z odnawialnych źródeł energii*</t>
  </si>
  <si>
    <t>Q4 2019</t>
  </si>
  <si>
    <t>Y 2019</t>
  </si>
  <si>
    <r>
      <t xml:space="preserve">Wydobycie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</si>
  <si>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        sprzedaż uprawnień do emisji CO</t>
    </r>
    <r>
      <rPr>
        <i/>
        <vertAlign val="subscript"/>
        <sz val="9"/>
        <rFont val="Calibri"/>
        <family val="2"/>
        <charset val="238"/>
        <scheme val="minor"/>
      </rPr>
      <t>2</t>
    </r>
  </si>
  <si>
    <r>
      <t xml:space="preserve">Obszar Wydobycia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</si>
  <si>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>19)</t>
    </r>
    <r>
      <rPr>
        <b/>
        <sz val="8"/>
        <color theme="1"/>
        <rFont val="Calibri"/>
        <family val="2"/>
        <charset val="238"/>
        <scheme val="minor"/>
      </rPr>
      <t xml:space="preserve">  zmiana prezentacji danych od 1Y 2017</t>
    </r>
  </si>
  <si>
    <r>
      <t xml:space="preserve">Inwestycje kapitałowe </t>
    </r>
    <r>
      <rPr>
        <b/>
        <vertAlign val="superscript"/>
        <sz val="9"/>
        <rFont val="Calibri"/>
        <family val="2"/>
        <charset val="238"/>
        <scheme val="minor"/>
      </rPr>
      <t>19)</t>
    </r>
  </si>
  <si>
    <t>Q1 2020</t>
  </si>
  <si>
    <t>Zysk/ strata na sprzedaży i likwidacji rzeczowych aktywów trwałych</t>
  </si>
  <si>
    <t>Odpis/ odwrócenie odpisu z tytułu utraty wartości niefinansowych aktywów trwałych</t>
  </si>
  <si>
    <t>Odpisy/ odwrócenie odpisów aktualizujące aktywa finansowe wycenione w zamortyzowanym koszcie</t>
  </si>
  <si>
    <t>Przychody ze sprzedaży netto</t>
  </si>
  <si>
    <t>Odpis/ odwrócenie odpisu z tytułu utraty wartości niefinansowcyh aktywów trwałych</t>
  </si>
  <si>
    <t>Q2 2020</t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</si>
  <si>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</si>
  <si>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</si>
  <si>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2020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</si>
  <si>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</si>
  <si>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</si>
  <si>
    <t>Przychody z tytułu leasingu i subleasingu operacyjnego</t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</si>
  <si>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</si>
  <si>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</si>
  <si>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</si>
  <si>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</si>
  <si>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</si>
  <si>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1H 2020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</si>
  <si>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</si>
  <si>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</si>
  <si>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</si>
  <si>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t>Q3 2020</t>
  </si>
  <si>
    <t>Dłużne aktywa finansowe wycenione w zamortyzowanym koszcie</t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</si>
  <si>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</si>
  <si>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2020</t>
    </r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</si>
  <si>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</si>
  <si>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3Q 2020</t>
    </r>
  </si>
  <si>
    <t>Odpis z tytułu utraty wartości inwestycji w jednostkach stowarzyszonych i współkontrolowanych</t>
  </si>
  <si>
    <t>Y 2020</t>
  </si>
  <si>
    <t>Q4 2020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</si>
  <si>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2020</t>
    </r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</si>
  <si>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</si>
  <si>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r>
      <t xml:space="preserve">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</si>
  <si>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2020</t>
    </r>
  </si>
  <si>
    <r>
      <t xml:space="preserve">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</si>
  <si>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</si>
  <si>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t>Zysk/ strata netto okresu sprawozdawczego</t>
  </si>
  <si>
    <t>Zysk/ strata przed opodatkowaniem</t>
  </si>
  <si>
    <t>Zysk/ strata z działalności operacyjnej</t>
  </si>
  <si>
    <t xml:space="preserve"> </t>
  </si>
  <si>
    <t>Q1 2021</t>
  </si>
  <si>
    <t>Przychody z tytułu Rynku Mocy</t>
  </si>
  <si>
    <t xml:space="preserve">        Rynek Mocy</t>
  </si>
  <si>
    <t>Q2 2021</t>
  </si>
  <si>
    <t>Q3 2021</t>
  </si>
  <si>
    <t>Q4 2021</t>
  </si>
  <si>
    <t>Y 2021</t>
  </si>
  <si>
    <t>Q1 2022</t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</si>
  <si>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</si>
  <si>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</si>
  <si>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t xml:space="preserve">31.03.2021 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</si>
  <si>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</si>
  <si>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rPr>
        <b/>
        <vertAlign val="superscript"/>
        <sz val="8"/>
        <rFont val="Calibri"/>
        <family val="2"/>
        <charset val="238"/>
        <scheme val="minor"/>
      </rPr>
      <t xml:space="preserve">13) </t>
    </r>
    <r>
      <rPr>
        <b/>
        <sz val="8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</si>
  <si>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t>31.12.2021</t>
    </r>
    <r>
      <rPr>
        <b/>
        <vertAlign val="superscript"/>
        <sz val="9"/>
        <color theme="0"/>
        <rFont val="Calibri"/>
        <family val="2"/>
        <charset val="238"/>
        <scheme val="minor"/>
      </rPr>
      <t xml:space="preserve"> 13)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</si>
  <si>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2022</t>
    </r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</si>
  <si>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</si>
  <si>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>Q2 2022</t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</si>
  <si>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</si>
  <si>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r>
      <t>30.06.2021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</si>
  <si>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</si>
  <si>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</si>
  <si>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</si>
  <si>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23)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2022</t>
    </r>
  </si>
  <si>
    <t>Q3 2022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</si>
  <si>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24)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2022</t>
    </r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</si>
  <si>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</si>
  <si>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r>
      <t>30.09.2021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</si>
  <si>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2022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</si>
  <si>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2022</t>
    </r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</si>
  <si>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</si>
  <si>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t>Q4 2022</t>
  </si>
  <si>
    <t>Y2022</t>
  </si>
  <si>
    <t>Zyski/(straty) z pochodnych instrumentów walutowych nie wykorzystywanych w rachunkowości zabezpieczeń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</si>
  <si>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25)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2022</t>
    </r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</si>
  <si>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</si>
  <si>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t>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</si>
  <si>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17)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2022</t>
    </r>
  </si>
  <si>
    <r>
      <t>31.12.2021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</si>
  <si>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2022</t>
    </r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</si>
  <si>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</si>
  <si>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r>
      <t>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</si>
  <si>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r>
      <t>Q4 2022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</si>
  <si>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>WRA (łącznie z WRA_AMI)</t>
  </si>
  <si>
    <t xml:space="preserve">9 954 930 </t>
  </si>
  <si>
    <t>Wskaźniki ENEA S.A.</t>
  </si>
  <si>
    <t>Y2020</t>
  </si>
  <si>
    <t>Y2019</t>
  </si>
  <si>
    <t>Y2018</t>
  </si>
  <si>
    <t>Y2017</t>
  </si>
  <si>
    <t>Y2016</t>
  </si>
  <si>
    <t>Y2015</t>
  </si>
  <si>
    <t>Q1 2023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</si>
  <si>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26)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2023</t>
    </r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</si>
  <si>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</si>
  <si>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29)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</si>
  <si>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29)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3M 2023</t>
    </r>
  </si>
  <si>
    <t>Przychody z tytułu opłat przyłączeniowych</t>
  </si>
  <si>
    <t>Q2 2023</t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</si>
  <si>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</si>
  <si>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27)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2023</t>
    </r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</si>
  <si>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30)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</si>
  <si>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30)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6M 2023</t>
    </r>
  </si>
  <si>
    <t>Q3 2023</t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</si>
  <si>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28)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</si>
  <si>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31)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9M 2023</t>
    </r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</si>
  <si>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31)</t>
    </r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</si>
  <si>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</si>
  <si>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t>Y2023</t>
  </si>
  <si>
    <t>Q4 2023</t>
  </si>
  <si>
    <r>
      <t xml:space="preserve">Y2022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</si>
  <si>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r>
      <t xml:space="preserve">Q4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</si>
  <si>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32) </t>
    </r>
    <r>
      <rPr>
        <b/>
        <sz val="8"/>
        <color theme="1"/>
        <rFont val="Calibri"/>
        <family val="2"/>
        <charset val="238"/>
        <scheme val="minor"/>
      </rPr>
      <t>dane przekształcone zgodnie z publikowanym Skonsolidowanym Sprawozdaniem Finansowym za 2023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</si>
  <si>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8) </t>
    </r>
    <r>
      <rPr>
        <b/>
        <sz val="8"/>
        <color theme="1"/>
        <rFont val="Calibri"/>
        <family val="2"/>
        <charset val="238"/>
        <scheme val="minor"/>
      </rPr>
      <t xml:space="preserve">dane przzekształcone zgodnie z publikowanym Sprawozdaniem Zarządu z działalności za 2023 </t>
    </r>
  </si>
  <si>
    <r>
      <t xml:space="preserve">Q3 2023 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</si>
  <si>
    <t>Q1 2024</t>
  </si>
  <si>
    <t>Q2 2024</t>
  </si>
  <si>
    <t>Q3 2024</t>
  </si>
  <si>
    <t>Y2024</t>
  </si>
  <si>
    <t>Q4 2024</t>
  </si>
  <si>
    <t>Przychody z tytułu oświetlenia drogowego</t>
  </si>
  <si>
    <r>
      <t>Y2023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</si>
  <si>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r>
      <t>Q4 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</si>
  <si>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33) </t>
    </r>
    <r>
      <rPr>
        <b/>
        <sz val="8"/>
        <color theme="1"/>
        <rFont val="Calibri"/>
        <family val="2"/>
        <charset val="238"/>
        <scheme val="minor"/>
      </rPr>
      <t>zmiana prezentacyjna w zakresie wyróżnienia dodatkowej pozycji w przychodach</t>
    </r>
  </si>
  <si>
    <t>Q1 2025</t>
  </si>
  <si>
    <r>
      <t>Q1 2024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</si>
  <si>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t>Q2 2025</t>
  </si>
  <si>
    <t>Rozliczenie przychodów z tytułu dotacji</t>
  </si>
  <si>
    <t>Rozliczenie przychodów z tytułu modernizacji oświetlenia drogowego</t>
  </si>
  <si>
    <t>Q3 2025</t>
  </si>
  <si>
    <t>Y2025</t>
  </si>
  <si>
    <t>Q4 2025</t>
  </si>
  <si>
    <t>Obszar Obrót detaliczny</t>
  </si>
  <si>
    <t>Obszar Obrót hurtowy</t>
  </si>
  <si>
    <t>Wytwarzanie energia konwencjonalna</t>
  </si>
  <si>
    <t>Wytwarzanie OZE</t>
  </si>
  <si>
    <t>Wytwarzanie ciepło</t>
  </si>
  <si>
    <t>Obrót detaliczny</t>
  </si>
  <si>
    <t>Obrót hurtowy</t>
  </si>
  <si>
    <t>Obszar Wytwarzanie energia konwencjonalna</t>
  </si>
  <si>
    <t>Obszar Wytwarzanie OZE</t>
  </si>
  <si>
    <t>Obszar Wytwarzanie ciepło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</si>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</sst>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0.0%"/>
    <numFmt numFmtId="167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2465C3"/>
      <name val="Calibri"/>
      <family val="2"/>
      <charset val="238"/>
      <scheme val="minor"/>
    </font>
    <font>
      <sz val="9"/>
      <color rgb="FF2465C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vertAlign val="superscript"/>
      <sz val="9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vertAlign val="subscript"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465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308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24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9" fillId="0" borderId="0"/>
  </cellStyleXfs>
  <cellXfs count="218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3" fillId="3" borderId="0" xfId="0" applyFont="1" applyFill="1"/>
    <xf numFmtId="0" fontId="0" fillId="3" borderId="0" xfId="0" applyFill="1" applyProtection="1">
      <protection locked="0"/>
    </xf>
    <xf numFmtId="3" fontId="0" fillId="3" borderId="0" xfId="0" applyNumberFormat="1" applyFill="1"/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4" fillId="3" borderId="0" xfId="0" applyFont="1" applyFill="1"/>
    <xf numFmtId="3" fontId="1" fillId="3" borderId="0" xfId="0" applyNumberFormat="1" applyFont="1" applyFill="1"/>
    <xf numFmtId="0" fontId="0" fillId="4" borderId="0" xfId="0" applyFill="1"/>
    <xf numFmtId="3" fontId="0" fillId="4" borderId="0" xfId="0" applyNumberFormat="1" applyFill="1"/>
    <xf numFmtId="3" fontId="1" fillId="4" borderId="1" xfId="0" applyNumberFormat="1" applyFont="1" applyFill="1" applyBorder="1"/>
    <xf numFmtId="0" fontId="1" fillId="4" borderId="0" xfId="0" applyFont="1" applyFill="1"/>
    <xf numFmtId="0" fontId="3" fillId="4" borderId="0" xfId="0" applyFont="1" applyFill="1"/>
    <xf numFmtId="0" fontId="1" fillId="4" borderId="1" xfId="0" applyFont="1" applyFill="1" applyBorder="1"/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4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10" fillId="4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4" borderId="0" xfId="0" applyFont="1" applyFill="1" applyAlignment="1">
      <alignment wrapText="1"/>
    </xf>
    <xf numFmtId="0" fontId="10" fillId="3" borderId="0" xfId="0" applyFont="1" applyFill="1"/>
    <xf numFmtId="4" fontId="10" fillId="5" borderId="0" xfId="0" applyNumberFormat="1" applyFont="1" applyFill="1"/>
    <xf numFmtId="165" fontId="10" fillId="5" borderId="0" xfId="0" applyNumberFormat="1" applyFont="1" applyFill="1"/>
    <xf numFmtId="165" fontId="10" fillId="4" borderId="0" xfId="0" applyNumberFormat="1" applyFont="1" applyFill="1"/>
    <xf numFmtId="3" fontId="9" fillId="4" borderId="0" xfId="0" applyNumberFormat="1" applyFont="1" applyFill="1" applyAlignment="1">
      <alignment wrapText="1"/>
    </xf>
    <xf numFmtId="3" fontId="9" fillId="3" borderId="0" xfId="0" applyNumberFormat="1" applyFont="1" applyFill="1"/>
    <xf numFmtId="3" fontId="9" fillId="4" borderId="0" xfId="0" applyNumberFormat="1" applyFont="1" applyFill="1"/>
    <xf numFmtId="3" fontId="9" fillId="5" borderId="0" xfId="0" applyNumberFormat="1" applyFont="1" applyFill="1"/>
    <xf numFmtId="3" fontId="7" fillId="0" borderId="0" xfId="0" applyNumberFormat="1" applyFont="1"/>
    <xf numFmtId="3" fontId="9" fillId="3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3" fontId="10" fillId="4" borderId="1" xfId="0" applyNumberFormat="1" applyFont="1" applyFill="1" applyBorder="1" applyAlignment="1">
      <alignment wrapText="1"/>
    </xf>
    <xf numFmtId="3" fontId="10" fillId="5" borderId="1" xfId="0" applyNumberFormat="1" applyFont="1" applyFill="1" applyBorder="1"/>
    <xf numFmtId="3" fontId="10" fillId="4" borderId="1" xfId="0" applyNumberFormat="1" applyFont="1" applyFill="1" applyBorder="1"/>
    <xf numFmtId="0" fontId="6" fillId="4" borderId="0" xfId="0" applyFont="1" applyFill="1" applyAlignment="1">
      <alignment wrapText="1"/>
    </xf>
    <xf numFmtId="3" fontId="10" fillId="5" borderId="0" xfId="0" applyNumberFormat="1" applyFont="1" applyFill="1"/>
    <xf numFmtId="3" fontId="10" fillId="4" borderId="0" xfId="0" applyNumberFormat="1" applyFont="1" applyFill="1"/>
    <xf numFmtId="0" fontId="12" fillId="5" borderId="0" xfId="0" applyFont="1" applyFill="1"/>
    <xf numFmtId="0" fontId="9" fillId="5" borderId="0" xfId="0" applyFont="1" applyFill="1" applyAlignment="1">
      <alignment wrapText="1"/>
    </xf>
    <xf numFmtId="0" fontId="9" fillId="4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horizontal="left" wrapText="1"/>
    </xf>
    <xf numFmtId="3" fontId="9" fillId="5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6" fillId="5" borderId="0" xfId="0" applyFont="1" applyFill="1"/>
    <xf numFmtId="3" fontId="6" fillId="3" borderId="0" xfId="0" applyNumberFormat="1" applyFont="1" applyFill="1"/>
    <xf numFmtId="0" fontId="10" fillId="5" borderId="1" xfId="0" applyFont="1" applyFill="1" applyBorder="1"/>
    <xf numFmtId="0" fontId="9" fillId="5" borderId="0" xfId="0" applyFont="1" applyFill="1"/>
    <xf numFmtId="3" fontId="10" fillId="3" borderId="0" xfId="0" applyNumberFormat="1" applyFont="1" applyFill="1"/>
    <xf numFmtId="2" fontId="9" fillId="3" borderId="0" xfId="0" applyNumberFormat="1" applyFont="1" applyFill="1"/>
    <xf numFmtId="0" fontId="9" fillId="4" borderId="0" xfId="0" applyFont="1" applyFill="1" applyAlignment="1">
      <alignment horizontal="right"/>
    </xf>
    <xf numFmtId="2" fontId="7" fillId="3" borderId="0" xfId="0" applyNumberFormat="1" applyFont="1" applyFill="1"/>
    <xf numFmtId="0" fontId="7" fillId="3" borderId="0" xfId="0" applyFont="1" applyFill="1" applyAlignment="1">
      <alignment vertical="center"/>
    </xf>
    <xf numFmtId="3" fontId="14" fillId="3" borderId="0" xfId="0" applyNumberFormat="1" applyFont="1" applyFill="1"/>
    <xf numFmtId="0" fontId="14" fillId="3" borderId="0" xfId="0" applyFont="1" applyFill="1"/>
    <xf numFmtId="0" fontId="13" fillId="5" borderId="0" xfId="0" applyFont="1" applyFill="1"/>
    <xf numFmtId="2" fontId="14" fillId="3" borderId="0" xfId="0" applyNumberFormat="1" applyFont="1" applyFill="1"/>
    <xf numFmtId="3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horizontal="right"/>
    </xf>
    <xf numFmtId="4" fontId="14" fillId="3" borderId="0" xfId="0" applyNumberFormat="1" applyFont="1" applyFill="1"/>
    <xf numFmtId="0" fontId="9" fillId="4" borderId="0" xfId="0" applyFont="1" applyFill="1"/>
    <xf numFmtId="3" fontId="9" fillId="4" borderId="1" xfId="0" applyNumberFormat="1" applyFont="1" applyFill="1" applyBorder="1"/>
    <xf numFmtId="3" fontId="16" fillId="3" borderId="0" xfId="0" applyNumberFormat="1" applyFont="1" applyFill="1"/>
    <xf numFmtId="3" fontId="10" fillId="4" borderId="1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9" fillId="4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right"/>
    </xf>
    <xf numFmtId="3" fontId="10" fillId="5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right" wrapText="1"/>
    </xf>
    <xf numFmtId="3" fontId="9" fillId="3" borderId="0" xfId="0" applyNumberFormat="1" applyFont="1" applyFill="1" applyAlignment="1">
      <alignment wrapText="1"/>
    </xf>
    <xf numFmtId="3" fontId="10" fillId="4" borderId="0" xfId="0" applyNumberFormat="1" applyFont="1" applyFill="1" applyAlignment="1">
      <alignment wrapText="1"/>
    </xf>
    <xf numFmtId="3" fontId="9" fillId="0" borderId="0" xfId="0" applyNumberFormat="1" applyFont="1"/>
    <xf numFmtId="3" fontId="14" fillId="0" borderId="0" xfId="0" applyNumberFormat="1" applyFont="1"/>
    <xf numFmtId="3" fontId="10" fillId="4" borderId="0" xfId="0" applyNumberFormat="1" applyFont="1" applyFill="1" applyAlignment="1">
      <alignment horizontal="right"/>
    </xf>
    <xf numFmtId="3" fontId="12" fillId="4" borderId="0" xfId="0" applyNumberFormat="1" applyFont="1" applyFill="1"/>
    <xf numFmtId="3" fontId="12" fillId="4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center" wrapText="1"/>
    </xf>
    <xf numFmtId="3" fontId="12" fillId="5" borderId="0" xfId="0" applyNumberFormat="1" applyFont="1" applyFill="1"/>
    <xf numFmtId="3" fontId="5" fillId="3" borderId="0" xfId="0" applyNumberFormat="1" applyFont="1" applyFill="1" applyAlignment="1">
      <alignment vertical="center" wrapText="1"/>
    </xf>
    <xf numFmtId="3" fontId="15" fillId="3" borderId="0" xfId="0" applyNumberFormat="1" applyFont="1" applyFill="1" applyAlignment="1">
      <alignment wrapText="1"/>
    </xf>
    <xf numFmtId="3" fontId="15" fillId="0" borderId="0" xfId="0" applyNumberFormat="1" applyFont="1" applyAlignment="1">
      <alignment wrapText="1"/>
    </xf>
    <xf numFmtId="0" fontId="10" fillId="5" borderId="0" xfId="0" applyFont="1" applyFill="1"/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0" fontId="18" fillId="3" borderId="0" xfId="0" applyFont="1" applyFill="1"/>
    <xf numFmtId="0" fontId="9" fillId="3" borderId="0" xfId="0" applyFont="1" applyFill="1" applyAlignment="1">
      <alignment wrapText="1"/>
    </xf>
    <xf numFmtId="0" fontId="10" fillId="4" borderId="1" xfId="0" applyFont="1" applyFill="1" applyBorder="1"/>
    <xf numFmtId="0" fontId="10" fillId="3" borderId="0" xfId="0" applyFont="1" applyFill="1" applyAlignment="1">
      <alignment wrapText="1"/>
    </xf>
    <xf numFmtId="0" fontId="9" fillId="4" borderId="1" xfId="0" applyFont="1" applyFill="1" applyBorder="1"/>
    <xf numFmtId="0" fontId="12" fillId="3" borderId="0" xfId="0" applyFont="1" applyFill="1"/>
    <xf numFmtId="0" fontId="11" fillId="3" borderId="0" xfId="0" applyFont="1" applyFill="1"/>
    <xf numFmtId="0" fontId="21" fillId="3" borderId="0" xfId="0" applyFont="1" applyFill="1"/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3" fontId="9" fillId="0" borderId="0" xfId="0" applyNumberFormat="1" applyFont="1" applyAlignment="1">
      <alignment wrapText="1"/>
    </xf>
    <xf numFmtId="3" fontId="9" fillId="5" borderId="0" xfId="0" applyNumberFormat="1" applyFont="1" applyFill="1" applyAlignment="1">
      <alignment wrapText="1"/>
    </xf>
    <xf numFmtId="3" fontId="12" fillId="4" borderId="0" xfId="0" applyNumberFormat="1" applyFont="1" applyFill="1" applyAlignment="1">
      <alignment wrapText="1"/>
    </xf>
    <xf numFmtId="3" fontId="10" fillId="0" borderId="0" xfId="0" applyNumberFormat="1" applyFont="1"/>
    <xf numFmtId="3" fontId="12" fillId="3" borderId="0" xfId="0" applyNumberFormat="1" applyFont="1" applyFill="1"/>
    <xf numFmtId="3" fontId="12" fillId="0" borderId="0" xfId="0" applyNumberFormat="1" applyFont="1"/>
    <xf numFmtId="3" fontId="11" fillId="3" borderId="0" xfId="0" applyNumberFormat="1" applyFont="1" applyFill="1"/>
    <xf numFmtId="3" fontId="11" fillId="0" borderId="0" xfId="0" applyNumberFormat="1" applyFont="1"/>
    <xf numFmtId="3" fontId="23" fillId="3" borderId="0" xfId="0" applyNumberFormat="1" applyFont="1" applyFill="1"/>
    <xf numFmtId="2" fontId="23" fillId="3" borderId="0" xfId="0" applyNumberFormat="1" applyFont="1" applyFill="1"/>
    <xf numFmtId="0" fontId="23" fillId="3" borderId="0" xfId="0" applyFont="1" applyFill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6" fontId="9" fillId="5" borderId="0" xfId="0" applyNumberFormat="1" applyFont="1" applyFill="1" applyAlignment="1">
      <alignment horizontal="right"/>
    </xf>
    <xf numFmtId="166" fontId="9" fillId="4" borderId="0" xfId="0" applyNumberFormat="1" applyFont="1" applyFill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165" fontId="9" fillId="5" borderId="0" xfId="0" applyNumberFormat="1" applyFont="1" applyFill="1"/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166" fontId="9" fillId="3" borderId="0" xfId="0" applyNumberFormat="1" applyFont="1" applyFill="1"/>
    <xf numFmtId="166" fontId="9" fillId="3" borderId="0" xfId="0" applyNumberFormat="1" applyFont="1" applyFill="1" applyAlignment="1">
      <alignment horizontal="right"/>
    </xf>
    <xf numFmtId="166" fontId="9" fillId="5" borderId="0" xfId="1" applyNumberFormat="1" applyFont="1" applyFill="1" applyBorder="1"/>
    <xf numFmtId="166" fontId="9" fillId="4" borderId="0" xfId="1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wrapText="1"/>
    </xf>
    <xf numFmtId="166" fontId="9" fillId="5" borderId="0" xfId="0" applyNumberFormat="1" applyFont="1" applyFill="1"/>
    <xf numFmtId="0" fontId="5" fillId="0" borderId="1" xfId="0" applyFont="1" applyBorder="1" applyAlignment="1">
      <alignment horizontal="center" wrapText="1"/>
    </xf>
    <xf numFmtId="3" fontId="6" fillId="5" borderId="0" xfId="0" applyNumberFormat="1" applyFont="1" applyFill="1"/>
    <xf numFmtId="3" fontId="10" fillId="5" borderId="1" xfId="0" applyNumberFormat="1" applyFont="1" applyFill="1" applyBorder="1" applyAlignment="1">
      <alignment wrapText="1"/>
    </xf>
    <xf numFmtId="3" fontId="9" fillId="5" borderId="1" xfId="0" applyNumberFormat="1" applyFont="1" applyFill="1" applyBorder="1" applyAlignment="1">
      <alignment wrapText="1"/>
    </xf>
    <xf numFmtId="14" fontId="5" fillId="7" borderId="0" xfId="0" applyNumberFormat="1" applyFont="1" applyFill="1" applyAlignment="1">
      <alignment horizontal="center" vertical="center" wrapText="1"/>
    </xf>
    <xf numFmtId="14" fontId="5" fillId="6" borderId="0" xfId="0" applyNumberFormat="1" applyFont="1" applyFill="1" applyAlignment="1">
      <alignment horizontal="center" vertical="center" wrapText="1"/>
    </xf>
    <xf numFmtId="0" fontId="9" fillId="0" borderId="0" xfId="0" applyFont="1"/>
    <xf numFmtId="166" fontId="9" fillId="0" borderId="0" xfId="0" applyNumberFormat="1" applyFont="1"/>
    <xf numFmtId="3" fontId="7" fillId="5" borderId="0" xfId="0" applyNumberFormat="1" applyFont="1" applyFill="1"/>
    <xf numFmtId="3" fontId="9" fillId="4" borderId="1" xfId="0" applyNumberFormat="1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4" borderId="0" xfId="0" applyNumberFormat="1" applyFont="1" applyFill="1"/>
    <xf numFmtId="0" fontId="6" fillId="4" borderId="0" xfId="0" applyFont="1" applyFill="1"/>
    <xf numFmtId="3" fontId="7" fillId="4" borderId="0" xfId="0" applyNumberFormat="1" applyFont="1" applyFill="1"/>
    <xf numFmtId="3" fontId="7" fillId="3" borderId="0" xfId="0" applyNumberFormat="1" applyFont="1" applyFill="1" applyAlignment="1">
      <alignment wrapText="1"/>
    </xf>
    <xf numFmtId="167" fontId="9" fillId="5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166" fontId="9" fillId="4" borderId="0" xfId="0" applyNumberFormat="1" applyFont="1" applyFill="1"/>
    <xf numFmtId="167" fontId="9" fillId="4" borderId="0" xfId="0" applyNumberFormat="1" applyFont="1" applyFill="1"/>
    <xf numFmtId="166" fontId="9" fillId="4" borderId="0" xfId="1" applyNumberFormat="1" applyFont="1" applyFill="1" applyBorder="1" applyAlignment="1">
      <alignment horizontal="right"/>
    </xf>
    <xf numFmtId="0" fontId="27" fillId="4" borderId="0" xfId="0" applyFont="1" applyFill="1" applyAlignment="1">
      <alignment horizontal="left" vertical="center" wrapText="1" readingOrder="1"/>
    </xf>
    <xf numFmtId="0" fontId="9" fillId="4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3" fontId="9" fillId="4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1" fillId="4" borderId="0" xfId="0" applyNumberFormat="1" applyFont="1" applyFill="1"/>
    <xf numFmtId="14" fontId="5" fillId="3" borderId="0" xfId="0" applyNumberFormat="1" applyFont="1" applyFill="1" applyAlignment="1">
      <alignment horizontal="center" vertical="center" wrapText="1"/>
    </xf>
    <xf numFmtId="3" fontId="6" fillId="4" borderId="1" xfId="0" applyNumberFormat="1" applyFont="1" applyFill="1" applyBorder="1"/>
    <xf numFmtId="3" fontId="8" fillId="4" borderId="0" xfId="0" applyNumberFormat="1" applyFont="1" applyFill="1"/>
    <xf numFmtId="3" fontId="10" fillId="4" borderId="0" xfId="0" quotePrefix="1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7" fillId="3" borderId="0" xfId="0" applyNumberFormat="1" applyFont="1" applyFill="1"/>
    <xf numFmtId="3" fontId="9" fillId="4" borderId="0" xfId="0" applyNumberFormat="1" applyFont="1" applyFill="1" applyAlignment="1">
      <alignment horizontal="left" vertical="center" wrapText="1"/>
    </xf>
    <xf numFmtId="3" fontId="9" fillId="4" borderId="0" xfId="0" applyNumberFormat="1" applyFont="1" applyFill="1" applyAlignment="1">
      <alignment vertical="center" wrapText="1"/>
    </xf>
    <xf numFmtId="165" fontId="7" fillId="3" borderId="0" xfId="0" applyNumberFormat="1" applyFont="1" applyFill="1"/>
    <xf numFmtId="4" fontId="9" fillId="4" borderId="0" xfId="0" applyNumberFormat="1" applyFont="1" applyFill="1"/>
    <xf numFmtId="4" fontId="9" fillId="3" borderId="0" xfId="0" applyNumberFormat="1" applyFont="1" applyFill="1"/>
    <xf numFmtId="4" fontId="9" fillId="5" borderId="0" xfId="0" applyNumberFormat="1" applyFont="1" applyFill="1"/>
    <xf numFmtId="4" fontId="9" fillId="0" borderId="0" xfId="0" applyNumberFormat="1" applyFont="1"/>
    <xf numFmtId="4" fontId="9" fillId="5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165" fontId="9" fillId="3" borderId="0" xfId="0" applyNumberFormat="1" applyFont="1" applyFill="1"/>
    <xf numFmtId="3" fontId="18" fillId="3" borderId="0" xfId="0" applyNumberFormat="1" applyFont="1" applyFill="1"/>
    <xf numFmtId="0" fontId="23" fillId="3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6" fillId="4" borderId="0" xfId="0" applyFont="1" applyFill="1"/>
    <xf numFmtId="3" fontId="23" fillId="4" borderId="0" xfId="0" applyNumberFormat="1" applyFont="1" applyFill="1"/>
    <xf numFmtId="0" fontId="32" fillId="3" borderId="0" xfId="0" applyFont="1" applyFill="1"/>
    <xf numFmtId="3" fontId="23" fillId="3" borderId="0" xfId="0" applyNumberFormat="1" applyFont="1" applyFill="1" applyAlignment="1">
      <alignment wrapText="1"/>
    </xf>
    <xf numFmtId="3" fontId="16" fillId="4" borderId="0" xfId="0" applyNumberFormat="1" applyFont="1" applyFill="1"/>
    <xf numFmtId="3" fontId="32" fillId="3" borderId="0" xfId="0" applyNumberFormat="1" applyFont="1" applyFill="1"/>
    <xf numFmtId="3" fontId="23" fillId="0" borderId="0" xfId="0" applyNumberFormat="1" applyFont="1"/>
    <xf numFmtId="3" fontId="7" fillId="4" borderId="0" xfId="0" applyNumberFormat="1" applyFont="1" applyFill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167" fontId="18" fillId="3" borderId="0" xfId="0" applyNumberFormat="1" applyFont="1" applyFill="1"/>
    <xf numFmtId="0" fontId="12" fillId="4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3" fontId="12" fillId="5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33" fillId="3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right" wrapText="1"/>
    </xf>
    <xf numFmtId="3" fontId="12" fillId="4" borderId="0" xfId="0" applyNumberFormat="1" applyFont="1" applyFill="1" applyAlignment="1">
      <alignment vertical="center"/>
    </xf>
  </cellXfs>
  <cellStyles count="5">
    <cellStyle name="Dziesiętny 2" xfId="3" xr:uid="{00000000-0005-0000-0000-000000000000}"/>
    <cellStyle name="Normalny" xfId="0" builtinId="0"/>
    <cellStyle name="Normalny 5 3" xfId="4" xr:uid="{00000000-0005-0000-0000-000002000000}"/>
    <cellStyle name="Normalny 6" xfId="2" xr:uid="{00000000-0005-0000-0000-000003000000}"/>
    <cellStyle name="Procentowy" xfId="1" builtinId="5"/>
  </cellStyles>
  <dxfs count="0"/>
  <tableStyles count="0" defaultTableStyle="TableStyleMedium2" defaultPivotStyle="PivotStyleLight16"/>
  <colors>
    <mruColors>
      <color rgb="FFF2F2F2"/>
      <color rgb="FF246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ENEA3">
      <a:dk1>
        <a:srgbClr val="000000"/>
      </a:dk1>
      <a:lt1>
        <a:srgbClr val="FFFFFF"/>
      </a:lt1>
      <a:dk2>
        <a:srgbClr val="003087"/>
      </a:dk2>
      <a:lt2>
        <a:srgbClr val="D9D9D6"/>
      </a:lt2>
      <a:accent1>
        <a:srgbClr val="003087"/>
      </a:accent1>
      <a:accent2>
        <a:srgbClr val="B7B9B9"/>
      </a:accent2>
      <a:accent3>
        <a:srgbClr val="F10600"/>
      </a:accent3>
      <a:accent4>
        <a:srgbClr val="AF272F"/>
      </a:accent4>
      <a:accent5>
        <a:srgbClr val="00B04C"/>
      </a:accent5>
      <a:accent6>
        <a:srgbClr val="75787B"/>
      </a:accent6>
      <a:hlink>
        <a:srgbClr val="003087"/>
      </a:hlink>
      <a:folHlink>
        <a:srgbClr val="00A3E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44"/>
  <sheetViews>
    <sheetView zoomScaleNormal="100" workbookViewId="0">
      <selection activeCell="A19" sqref="A19"/>
    </sheetView>
  </sheetViews>
  <sheetFormatPr defaultColWidth="9.140625" defaultRowHeight="15" x14ac:dyDescent="0.25"/>
  <cols>
    <col min="1" max="1" width="72.85546875" style="3" customWidth="1"/>
    <col min="2" max="2" width="9.28515625" style="3" customWidth="1"/>
    <col min="3" max="3" width="2.85546875" style="3" customWidth="1"/>
    <col min="4" max="4" width="11.7109375" style="3" customWidth="1"/>
    <col min="5" max="5" width="10.42578125" style="3" customWidth="1"/>
    <col min="6" max="6" width="11.140625" style="3" customWidth="1"/>
    <col min="7" max="7" width="10.5703125" style="3" customWidth="1"/>
    <col min="8" max="8" width="2.85546875" style="3" customWidth="1"/>
    <col min="9" max="9" width="11" style="3" customWidth="1"/>
    <col min="10" max="10" width="10.140625" style="3" customWidth="1"/>
    <col min="11" max="11" width="10.85546875" style="3" customWidth="1"/>
    <col min="12" max="12" width="10.140625" style="3" customWidth="1"/>
    <col min="13" max="13" width="2.85546875" style="3" customWidth="1"/>
    <col min="14" max="14" width="10.85546875" style="3" customWidth="1"/>
    <col min="15" max="16" width="10.42578125" style="3" customWidth="1"/>
    <col min="17" max="17" width="13" style="3" customWidth="1"/>
    <col min="18" max="18" width="2.85546875" style="5" customWidth="1"/>
    <col min="19" max="16384" width="9.140625" style="3"/>
  </cols>
  <sheetData>
    <row r="1" spans="1:19" s="1" customFormat="1" x14ac:dyDescent="0.25">
      <c r="A1" s="18"/>
      <c r="B1" s="18"/>
      <c r="D1" s="18" t="s">
        <v>10</v>
      </c>
      <c r="E1" s="18" t="s">
        <v>11</v>
      </c>
      <c r="F1" s="18" t="s">
        <v>12</v>
      </c>
      <c r="G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N1" s="18" t="s">
        <v>21</v>
      </c>
      <c r="O1" s="18" t="s">
        <v>18</v>
      </c>
      <c r="P1" s="18" t="s">
        <v>19</v>
      </c>
      <c r="Q1" s="18" t="s">
        <v>20</v>
      </c>
      <c r="R1" s="2"/>
    </row>
    <row r="3" spans="1:19" x14ac:dyDescent="0.25">
      <c r="A3" s="14" t="s">
        <v>22</v>
      </c>
      <c r="B3" s="15"/>
      <c r="C3" s="4"/>
      <c r="D3" s="11"/>
      <c r="E3" s="11"/>
      <c r="F3" s="11"/>
      <c r="G3" s="11"/>
      <c r="I3" s="11"/>
      <c r="J3" s="11"/>
      <c r="K3" s="11"/>
      <c r="L3" s="11"/>
      <c r="N3" s="11"/>
      <c r="O3" s="11"/>
      <c r="P3" s="11"/>
      <c r="Q3" s="11"/>
    </row>
    <row r="4" spans="1:19" x14ac:dyDescent="0.25">
      <c r="A4" s="14" t="s">
        <v>23</v>
      </c>
      <c r="B4" s="15"/>
      <c r="C4" s="4"/>
      <c r="D4" s="11"/>
      <c r="E4" s="11"/>
      <c r="F4" s="11"/>
      <c r="G4" s="11"/>
      <c r="I4" s="11"/>
      <c r="J4" s="11"/>
      <c r="K4" s="11"/>
      <c r="L4" s="11"/>
      <c r="N4" s="11"/>
      <c r="O4" s="11"/>
      <c r="P4" s="11"/>
      <c r="Q4" s="11"/>
    </row>
    <row r="5" spans="1:19" x14ac:dyDescent="0.25">
      <c r="A5" s="14" t="s">
        <v>25</v>
      </c>
      <c r="B5" s="15"/>
      <c r="C5" s="4"/>
      <c r="D5" s="11"/>
      <c r="E5" s="11"/>
      <c r="F5" s="11"/>
      <c r="G5" s="11"/>
      <c r="I5" s="11"/>
      <c r="J5" s="11"/>
      <c r="K5" s="11"/>
      <c r="L5" s="11"/>
      <c r="N5" s="11"/>
      <c r="O5" s="11"/>
      <c r="P5" s="11"/>
      <c r="Q5" s="11"/>
    </row>
    <row r="6" spans="1:19" x14ac:dyDescent="0.25">
      <c r="A6" s="11" t="s">
        <v>24</v>
      </c>
      <c r="B6" s="15" t="s">
        <v>76</v>
      </c>
      <c r="C6" s="4"/>
      <c r="D6" s="12">
        <v>588018</v>
      </c>
      <c r="E6" s="12">
        <v>588018</v>
      </c>
      <c r="F6" s="12">
        <v>588018</v>
      </c>
      <c r="G6" s="12">
        <v>588018</v>
      </c>
      <c r="I6" s="12">
        <v>588018</v>
      </c>
      <c r="J6" s="12">
        <v>588018</v>
      </c>
      <c r="K6" s="12">
        <v>588018</v>
      </c>
      <c r="L6" s="12">
        <v>588018</v>
      </c>
      <c r="N6" s="12">
        <v>588018</v>
      </c>
      <c r="O6" s="12">
        <v>588018</v>
      </c>
      <c r="P6" s="12">
        <v>588018</v>
      </c>
      <c r="Q6" s="12">
        <v>588018</v>
      </c>
    </row>
    <row r="7" spans="1:19" x14ac:dyDescent="0.25">
      <c r="A7" s="11" t="s">
        <v>26</v>
      </c>
      <c r="B7" s="15" t="s">
        <v>76</v>
      </c>
      <c r="C7" s="4"/>
      <c r="D7" s="12">
        <v>3632464</v>
      </c>
      <c r="E7" s="12">
        <v>3632464</v>
      </c>
      <c r="F7" s="12">
        <v>3632464</v>
      </c>
      <c r="G7" s="12">
        <v>3632464</v>
      </c>
      <c r="I7" s="12">
        <v>3632464</v>
      </c>
      <c r="J7" s="12">
        <v>3632464</v>
      </c>
      <c r="K7" s="12">
        <v>3632464</v>
      </c>
      <c r="L7" s="12">
        <v>3632464</v>
      </c>
      <c r="N7" s="12">
        <v>3632464</v>
      </c>
      <c r="O7" s="12">
        <v>3632464</v>
      </c>
      <c r="P7" s="12">
        <v>3632464</v>
      </c>
      <c r="Q7" s="12">
        <v>3632464</v>
      </c>
    </row>
    <row r="8" spans="1:19" x14ac:dyDescent="0.25">
      <c r="A8" s="11" t="s">
        <v>27</v>
      </c>
      <c r="B8" s="15" t="s">
        <v>76</v>
      </c>
      <c r="C8" s="4"/>
      <c r="D8" s="12">
        <v>1144336</v>
      </c>
      <c r="E8" s="12">
        <v>1144336</v>
      </c>
      <c r="F8" s="12">
        <v>1144336</v>
      </c>
      <c r="G8" s="12">
        <v>1144336</v>
      </c>
      <c r="I8" s="12">
        <v>1144336</v>
      </c>
      <c r="J8" s="12">
        <v>1144336</v>
      </c>
      <c r="K8" s="12">
        <v>1144336</v>
      </c>
      <c r="L8" s="12">
        <v>1144336</v>
      </c>
      <c r="N8" s="12">
        <v>1144336</v>
      </c>
      <c r="O8" s="12">
        <v>1144336</v>
      </c>
      <c r="P8" s="12">
        <v>1144336</v>
      </c>
      <c r="Q8" s="12">
        <v>1144336</v>
      </c>
    </row>
    <row r="9" spans="1:19" x14ac:dyDescent="0.25">
      <c r="A9" s="11" t="s">
        <v>28</v>
      </c>
      <c r="B9" s="15" t="s">
        <v>76</v>
      </c>
      <c r="C9" s="4"/>
      <c r="D9" s="12">
        <v>56915</v>
      </c>
      <c r="E9" s="12">
        <v>52854</v>
      </c>
      <c r="F9" s="12">
        <v>48162</v>
      </c>
      <c r="G9" s="12">
        <v>49565</v>
      </c>
      <c r="I9" s="12">
        <v>58216</v>
      </c>
      <c r="J9" s="12">
        <v>56023</v>
      </c>
      <c r="K9" s="12">
        <v>55431</v>
      </c>
      <c r="L9" s="12">
        <v>50233</v>
      </c>
      <c r="N9" s="12">
        <v>43688</v>
      </c>
      <c r="O9" s="12">
        <v>36433</v>
      </c>
      <c r="P9" s="12">
        <v>39784</v>
      </c>
      <c r="Q9" s="12">
        <v>45185</v>
      </c>
    </row>
    <row r="10" spans="1:19" x14ac:dyDescent="0.25">
      <c r="A10" s="11" t="s">
        <v>29</v>
      </c>
      <c r="B10" s="15" t="s">
        <v>76</v>
      </c>
      <c r="C10" s="4"/>
      <c r="D10" s="12">
        <v>-22110</v>
      </c>
      <c r="E10" s="12">
        <v>-21722</v>
      </c>
      <c r="F10" s="12">
        <v>-21722</v>
      </c>
      <c r="G10" s="12">
        <v>-21710</v>
      </c>
      <c r="I10" s="12">
        <v>-21710</v>
      </c>
      <c r="J10" s="12">
        <v>-21710</v>
      </c>
      <c r="K10" s="12">
        <v>-21710</v>
      </c>
      <c r="L10" s="12">
        <v>-21317</v>
      </c>
      <c r="N10" s="12">
        <v>-21317</v>
      </c>
      <c r="O10" s="12">
        <v>-21317</v>
      </c>
      <c r="P10" s="12">
        <v>-21317</v>
      </c>
      <c r="Q10" s="12">
        <v>-20664</v>
      </c>
    </row>
    <row r="11" spans="1:19" x14ac:dyDescent="0.25">
      <c r="A11" s="11" t="s">
        <v>30</v>
      </c>
      <c r="B11" s="15" t="s">
        <v>76</v>
      </c>
      <c r="C11" s="4"/>
      <c r="D11" s="12">
        <v>4705383</v>
      </c>
      <c r="E11" s="12">
        <v>4678658</v>
      </c>
      <c r="F11" s="12">
        <v>4986050</v>
      </c>
      <c r="G11" s="12">
        <v>5058001</v>
      </c>
      <c r="I11" s="12">
        <v>5307117</v>
      </c>
      <c r="J11" s="12">
        <v>5303726</v>
      </c>
      <c r="K11" s="12">
        <v>5493544</v>
      </c>
      <c r="L11" s="12">
        <v>5497592</v>
      </c>
      <c r="N11" s="12">
        <v>5829628</v>
      </c>
      <c r="O11" s="12">
        <v>5806878</v>
      </c>
      <c r="P11" s="12">
        <v>6024297</v>
      </c>
      <c r="Q11" s="12">
        <v>6079288</v>
      </c>
    </row>
    <row r="12" spans="1:19" x14ac:dyDescent="0.25">
      <c r="A12" s="11"/>
      <c r="B12" s="15" t="s">
        <v>76</v>
      </c>
      <c r="C12" s="4"/>
      <c r="D12" s="12">
        <v>10105006</v>
      </c>
      <c r="E12" s="12">
        <v>10074608</v>
      </c>
      <c r="F12" s="12">
        <v>10377308</v>
      </c>
      <c r="G12" s="12">
        <v>10450674</v>
      </c>
      <c r="I12" s="12">
        <v>10708441</v>
      </c>
      <c r="J12" s="12">
        <v>10702857</v>
      </c>
      <c r="K12" s="12">
        <v>10892083</v>
      </c>
      <c r="L12" s="12">
        <f>L14-L13</f>
        <v>10891326</v>
      </c>
      <c r="N12" s="12">
        <v>11216817</v>
      </c>
      <c r="O12" s="12">
        <v>11186812</v>
      </c>
      <c r="P12" s="12">
        <v>11407582</v>
      </c>
      <c r="Q12" s="12">
        <f>Q14-Q13</f>
        <v>11468627</v>
      </c>
      <c r="S12" s="6"/>
    </row>
    <row r="13" spans="1:19" s="7" customFormat="1" x14ac:dyDescent="0.25">
      <c r="A13" s="11" t="s">
        <v>31</v>
      </c>
      <c r="B13" s="15" t="s">
        <v>76</v>
      </c>
      <c r="C13" s="4"/>
      <c r="D13" s="12">
        <v>24820</v>
      </c>
      <c r="E13" s="12">
        <v>24032</v>
      </c>
      <c r="F13" s="12">
        <v>27953</v>
      </c>
      <c r="G13" s="12">
        <v>29088</v>
      </c>
      <c r="H13" s="3"/>
      <c r="I13" s="12">
        <v>29398</v>
      </c>
      <c r="J13" s="12">
        <v>27514</v>
      </c>
      <c r="K13" s="12">
        <v>26549</v>
      </c>
      <c r="L13" s="12">
        <v>22721</v>
      </c>
      <c r="M13" s="3"/>
      <c r="N13" s="12">
        <v>23565</v>
      </c>
      <c r="O13" s="12">
        <v>23103</v>
      </c>
      <c r="P13" s="12">
        <v>20127</v>
      </c>
      <c r="Q13" s="12">
        <v>19321</v>
      </c>
      <c r="R13" s="8"/>
    </row>
    <row r="14" spans="1:19" x14ac:dyDescent="0.25">
      <c r="A14" s="16" t="s">
        <v>32</v>
      </c>
      <c r="B14" s="17" t="s">
        <v>76</v>
      </c>
      <c r="C14" s="4"/>
      <c r="D14" s="13">
        <v>10129826</v>
      </c>
      <c r="E14" s="13">
        <v>10098640</v>
      </c>
      <c r="F14" s="13">
        <v>10405261</v>
      </c>
      <c r="G14" s="13">
        <v>10479762</v>
      </c>
      <c r="H14" s="7"/>
      <c r="I14" s="13">
        <v>10737839</v>
      </c>
      <c r="J14" s="13">
        <v>10730371</v>
      </c>
      <c r="K14" s="13">
        <v>10918632</v>
      </c>
      <c r="L14" s="13">
        <v>10914047</v>
      </c>
      <c r="M14" s="7"/>
      <c r="N14" s="13">
        <v>11240382</v>
      </c>
      <c r="O14" s="13">
        <v>11209915</v>
      </c>
      <c r="P14" s="13">
        <v>11427709</v>
      </c>
      <c r="Q14" s="13">
        <v>11487948</v>
      </c>
      <c r="S14" s="6"/>
    </row>
    <row r="15" spans="1:19" x14ac:dyDescent="0.25">
      <c r="B15" s="4"/>
      <c r="C15" s="4"/>
      <c r="S15" s="6"/>
    </row>
    <row r="16" spans="1:19" x14ac:dyDescent="0.25">
      <c r="A16" s="14" t="s">
        <v>33</v>
      </c>
      <c r="B16" s="15"/>
      <c r="C16" s="4"/>
      <c r="D16" s="11"/>
      <c r="E16" s="11"/>
      <c r="F16" s="11"/>
      <c r="G16" s="11"/>
      <c r="I16" s="11"/>
      <c r="J16" s="11"/>
      <c r="K16" s="11"/>
      <c r="L16" s="11"/>
      <c r="N16" s="11"/>
      <c r="O16" s="11"/>
      <c r="P16" s="11"/>
      <c r="Q16" s="11"/>
      <c r="S16" s="6"/>
    </row>
    <row r="17" spans="1:19" x14ac:dyDescent="0.25">
      <c r="A17" s="14" t="s">
        <v>34</v>
      </c>
      <c r="B17" s="15"/>
      <c r="C17" s="4"/>
      <c r="D17" s="11"/>
      <c r="E17" s="11"/>
      <c r="F17" s="11"/>
      <c r="G17" s="11"/>
      <c r="I17" s="11"/>
      <c r="J17" s="11"/>
      <c r="K17" s="11"/>
      <c r="L17" s="11"/>
      <c r="N17" s="11"/>
      <c r="O17" s="11"/>
      <c r="P17" s="11"/>
      <c r="Q17" s="11"/>
      <c r="S17" s="6"/>
    </row>
    <row r="18" spans="1:19" x14ac:dyDescent="0.25">
      <c r="A18" s="11" t="s">
        <v>35</v>
      </c>
      <c r="B18" s="15"/>
      <c r="C18" s="4"/>
      <c r="D18" s="12">
        <v>93093</v>
      </c>
      <c r="E18" s="12">
        <v>79690</v>
      </c>
      <c r="F18" s="12">
        <v>87069</v>
      </c>
      <c r="G18" s="12">
        <v>73379</v>
      </c>
      <c r="I18" s="12">
        <v>68974</v>
      </c>
      <c r="J18" s="12">
        <v>64436</v>
      </c>
      <c r="K18" s="12">
        <v>60478</v>
      </c>
      <c r="L18" s="12">
        <v>50797</v>
      </c>
      <c r="N18" s="12">
        <v>50897</v>
      </c>
      <c r="O18" s="12">
        <v>41730</v>
      </c>
      <c r="P18" s="12">
        <v>817262</v>
      </c>
      <c r="Q18" s="12">
        <v>819909</v>
      </c>
      <c r="S18" s="6"/>
    </row>
    <row r="19" spans="1:19" x14ac:dyDescent="0.25">
      <c r="A19" s="11" t="s">
        <v>43</v>
      </c>
      <c r="B19" s="15" t="s">
        <v>76</v>
      </c>
      <c r="C19" s="4"/>
      <c r="D19" s="11"/>
      <c r="E19" s="11"/>
      <c r="F19" s="11"/>
      <c r="G19" s="12"/>
      <c r="I19" s="12"/>
      <c r="J19" s="12"/>
      <c r="K19" s="12">
        <v>2</v>
      </c>
      <c r="L19" s="11"/>
      <c r="N19" s="11"/>
      <c r="O19" s="11" t="s">
        <v>53</v>
      </c>
      <c r="P19" s="12">
        <v>9187</v>
      </c>
      <c r="Q19" s="11"/>
      <c r="S19" s="6"/>
    </row>
    <row r="20" spans="1:19" x14ac:dyDescent="0.25">
      <c r="A20" s="11" t="s">
        <v>36</v>
      </c>
      <c r="B20" s="15" t="s">
        <v>76</v>
      </c>
      <c r="C20" s="4"/>
      <c r="D20" s="12">
        <v>2132</v>
      </c>
      <c r="E20" s="12">
        <v>1726</v>
      </c>
      <c r="F20" s="12">
        <v>1882</v>
      </c>
      <c r="G20" s="12">
        <v>2274</v>
      </c>
      <c r="I20" s="12">
        <v>2130</v>
      </c>
      <c r="J20" s="12">
        <v>2338</v>
      </c>
      <c r="K20" s="12">
        <v>2837</v>
      </c>
      <c r="L20" s="12">
        <v>4248</v>
      </c>
      <c r="N20" s="12">
        <v>3695</v>
      </c>
      <c r="O20" s="12">
        <v>2955</v>
      </c>
      <c r="P20" s="12">
        <v>2646</v>
      </c>
      <c r="Q20" s="12">
        <v>1784</v>
      </c>
      <c r="S20" s="6"/>
    </row>
    <row r="21" spans="1:19" x14ac:dyDescent="0.25">
      <c r="A21" s="11" t="s">
        <v>37</v>
      </c>
      <c r="B21" s="15" t="s">
        <v>76</v>
      </c>
      <c r="C21" s="4"/>
      <c r="D21" s="12">
        <v>702608</v>
      </c>
      <c r="E21" s="12">
        <v>715878</v>
      </c>
      <c r="F21" s="12">
        <v>703759</v>
      </c>
      <c r="G21" s="12">
        <v>671814</v>
      </c>
      <c r="I21" s="12">
        <v>664208</v>
      </c>
      <c r="J21" s="12">
        <v>671372</v>
      </c>
      <c r="K21" s="12">
        <v>661306</v>
      </c>
      <c r="L21" s="12">
        <v>659627</v>
      </c>
      <c r="N21" s="12">
        <v>653647</v>
      </c>
      <c r="O21" s="12">
        <v>643511</v>
      </c>
      <c r="P21" s="12">
        <v>636573</v>
      </c>
      <c r="Q21" s="12">
        <v>630411</v>
      </c>
      <c r="S21" s="6"/>
    </row>
    <row r="22" spans="1:19" x14ac:dyDescent="0.25">
      <c r="A22" s="11" t="s">
        <v>38</v>
      </c>
      <c r="B22" s="15" t="s">
        <v>76</v>
      </c>
      <c r="C22" s="4"/>
      <c r="D22" s="12">
        <v>98562</v>
      </c>
      <c r="E22" s="12">
        <v>102919</v>
      </c>
      <c r="F22" s="12">
        <v>117712</v>
      </c>
      <c r="G22" s="12">
        <v>105266</v>
      </c>
      <c r="I22" s="12">
        <v>121612</v>
      </c>
      <c r="J22" s="12">
        <v>104428</v>
      </c>
      <c r="K22" s="12">
        <v>122816</v>
      </c>
      <c r="L22" s="12">
        <v>243597</v>
      </c>
      <c r="N22" s="12">
        <v>241959</v>
      </c>
      <c r="O22" s="12">
        <v>218535</v>
      </c>
      <c r="P22" s="12">
        <v>215170</v>
      </c>
      <c r="Q22" s="12">
        <v>220376</v>
      </c>
      <c r="S22" s="6"/>
    </row>
    <row r="23" spans="1:19" x14ac:dyDescent="0.25">
      <c r="A23" s="11" t="s">
        <v>39</v>
      </c>
      <c r="B23" s="15" t="s">
        <v>76</v>
      </c>
      <c r="C23" s="4"/>
      <c r="D23" s="12">
        <v>433707</v>
      </c>
      <c r="E23" s="12">
        <v>437213</v>
      </c>
      <c r="F23" s="12">
        <v>437838</v>
      </c>
      <c r="G23" s="12">
        <v>454363</v>
      </c>
      <c r="I23" s="12">
        <v>460726</v>
      </c>
      <c r="J23" s="12">
        <v>472913</v>
      </c>
      <c r="K23" s="12">
        <v>474840</v>
      </c>
      <c r="L23" s="12">
        <v>542511</v>
      </c>
      <c r="N23" s="12">
        <v>547800</v>
      </c>
      <c r="O23" s="12">
        <v>558749</v>
      </c>
      <c r="P23" s="12">
        <v>542916</v>
      </c>
      <c r="Q23" s="12">
        <v>476237</v>
      </c>
      <c r="S23" s="6"/>
    </row>
    <row r="24" spans="1:19" x14ac:dyDescent="0.25">
      <c r="A24" s="11" t="s">
        <v>40</v>
      </c>
      <c r="B24" s="15" t="s">
        <v>76</v>
      </c>
      <c r="C24" s="4"/>
      <c r="D24" s="11"/>
      <c r="E24" s="11"/>
      <c r="F24" s="11"/>
      <c r="G24" s="12">
        <v>1451</v>
      </c>
      <c r="I24" s="11">
        <v>617</v>
      </c>
      <c r="J24" s="11">
        <v>863</v>
      </c>
      <c r="K24" s="11"/>
      <c r="L24" s="11"/>
      <c r="N24" s="11"/>
      <c r="O24" s="11"/>
      <c r="P24" s="11"/>
      <c r="Q24" s="11">
        <v>364</v>
      </c>
    </row>
    <row r="25" spans="1:19" s="7" customFormat="1" x14ac:dyDescent="0.25">
      <c r="A25" s="11" t="s">
        <v>41</v>
      </c>
      <c r="B25" s="15" t="s">
        <v>76</v>
      </c>
      <c r="C25" s="4"/>
      <c r="D25" s="12">
        <v>75858</v>
      </c>
      <c r="E25" s="12">
        <v>86200</v>
      </c>
      <c r="F25" s="12">
        <v>90919</v>
      </c>
      <c r="G25" s="12">
        <v>139236</v>
      </c>
      <c r="H25" s="3"/>
      <c r="I25" s="12">
        <v>141651</v>
      </c>
      <c r="J25" s="12">
        <v>164006</v>
      </c>
      <c r="K25" s="12">
        <v>150563</v>
      </c>
      <c r="L25" s="12">
        <v>247724</v>
      </c>
      <c r="M25" s="3"/>
      <c r="N25" s="12">
        <v>254852</v>
      </c>
      <c r="O25" s="12">
        <v>276626</v>
      </c>
      <c r="P25" s="12">
        <v>280186</v>
      </c>
      <c r="Q25" s="12">
        <v>407735</v>
      </c>
      <c r="R25" s="8"/>
      <c r="S25" s="10"/>
    </row>
    <row r="26" spans="1:19" x14ac:dyDescent="0.25">
      <c r="A26" s="16" t="s">
        <v>77</v>
      </c>
      <c r="B26" s="17" t="s">
        <v>76</v>
      </c>
      <c r="C26" s="9"/>
      <c r="D26" s="13">
        <v>1405960</v>
      </c>
      <c r="E26" s="13">
        <v>1423626</v>
      </c>
      <c r="F26" s="13">
        <v>1439179</v>
      </c>
      <c r="G26" s="13">
        <v>1447783</v>
      </c>
      <c r="H26" s="7"/>
      <c r="I26" s="13">
        <v>1459918</v>
      </c>
      <c r="J26" s="13">
        <v>1480356</v>
      </c>
      <c r="K26" s="13">
        <v>1472842</v>
      </c>
      <c r="L26" s="13">
        <v>1742818</v>
      </c>
      <c r="M26" s="7"/>
      <c r="N26" s="13">
        <v>1752850</v>
      </c>
      <c r="O26" s="13">
        <v>1742106</v>
      </c>
      <c r="P26" s="13">
        <v>2503940</v>
      </c>
      <c r="Q26" s="13">
        <v>2556816</v>
      </c>
    </row>
    <row r="27" spans="1:19" x14ac:dyDescent="0.25">
      <c r="S27" s="6"/>
    </row>
    <row r="28" spans="1:19" x14ac:dyDescent="0.25">
      <c r="A28" s="14" t="s">
        <v>42</v>
      </c>
      <c r="B28" s="15"/>
      <c r="C28" s="4"/>
      <c r="D28" s="11"/>
      <c r="E28" s="11"/>
      <c r="F28" s="11"/>
      <c r="G28" s="11"/>
      <c r="I28" s="11"/>
      <c r="J28" s="11"/>
      <c r="K28" s="11"/>
      <c r="L28" s="11"/>
      <c r="N28" s="11"/>
      <c r="O28" s="11"/>
      <c r="P28" s="11"/>
      <c r="Q28" s="11"/>
      <c r="S28" s="6"/>
    </row>
    <row r="29" spans="1:19" x14ac:dyDescent="0.25">
      <c r="A29" s="11" t="s">
        <v>35</v>
      </c>
      <c r="B29" s="15" t="s">
        <v>76</v>
      </c>
      <c r="C29" s="4"/>
      <c r="D29" s="12">
        <v>45211</v>
      </c>
      <c r="E29" s="12">
        <v>44934</v>
      </c>
      <c r="F29" s="12">
        <v>47447</v>
      </c>
      <c r="G29" s="12">
        <v>45516</v>
      </c>
      <c r="I29" s="12">
        <v>36927</v>
      </c>
      <c r="J29" s="12">
        <v>44289</v>
      </c>
      <c r="K29" s="12">
        <v>62677</v>
      </c>
      <c r="L29" s="12">
        <v>24043</v>
      </c>
      <c r="N29" s="12">
        <v>25254</v>
      </c>
      <c r="O29" s="12">
        <v>25691</v>
      </c>
      <c r="P29" s="12">
        <v>23521</v>
      </c>
      <c r="Q29" s="12">
        <v>22648</v>
      </c>
      <c r="S29" s="6"/>
    </row>
    <row r="30" spans="1:19" x14ac:dyDescent="0.25">
      <c r="A30" s="11" t="s">
        <v>43</v>
      </c>
      <c r="B30" s="15" t="s">
        <v>76</v>
      </c>
      <c r="C30" s="4"/>
      <c r="D30" s="12">
        <v>810790</v>
      </c>
      <c r="E30" s="12">
        <v>1038800</v>
      </c>
      <c r="F30" s="12">
        <v>929864</v>
      </c>
      <c r="G30" s="12">
        <v>1199077</v>
      </c>
      <c r="I30" s="12">
        <v>912305</v>
      </c>
      <c r="J30" s="12">
        <v>1158467</v>
      </c>
      <c r="K30" s="12">
        <v>960900</v>
      </c>
      <c r="L30" s="12">
        <v>1290391</v>
      </c>
      <c r="N30" s="12">
        <v>1144866</v>
      </c>
      <c r="O30" s="12">
        <v>1369393</v>
      </c>
      <c r="P30" s="12">
        <v>976177</v>
      </c>
      <c r="Q30" s="12">
        <v>1407703</v>
      </c>
      <c r="S30" s="6"/>
    </row>
    <row r="31" spans="1:19" x14ac:dyDescent="0.25">
      <c r="A31" s="11" t="s">
        <v>36</v>
      </c>
      <c r="B31" s="15" t="s">
        <v>76</v>
      </c>
      <c r="C31" s="4"/>
      <c r="D31" s="12">
        <v>1644</v>
      </c>
      <c r="E31" s="12">
        <v>2115</v>
      </c>
      <c r="F31" s="12">
        <v>1929</v>
      </c>
      <c r="G31" s="12">
        <v>2424</v>
      </c>
      <c r="I31" s="12">
        <v>2302</v>
      </c>
      <c r="J31" s="12">
        <v>2324</v>
      </c>
      <c r="K31" s="12">
        <v>2663</v>
      </c>
      <c r="L31" s="12">
        <v>3494</v>
      </c>
      <c r="N31" s="12">
        <v>3279</v>
      </c>
      <c r="O31" s="12">
        <v>3156</v>
      </c>
      <c r="P31" s="12">
        <v>2698</v>
      </c>
      <c r="Q31" s="12">
        <v>2940</v>
      </c>
      <c r="S31" s="6"/>
    </row>
    <row r="32" spans="1:19" x14ac:dyDescent="0.25">
      <c r="A32" s="11" t="s">
        <v>37</v>
      </c>
      <c r="B32" s="15" t="s">
        <v>76</v>
      </c>
      <c r="C32" s="4"/>
      <c r="D32" s="12">
        <v>108921</v>
      </c>
      <c r="E32" s="12">
        <v>114371</v>
      </c>
      <c r="F32" s="12">
        <v>115383</v>
      </c>
      <c r="G32" s="12">
        <v>113207</v>
      </c>
      <c r="I32" s="12">
        <v>117397</v>
      </c>
      <c r="J32" s="12">
        <v>99910</v>
      </c>
      <c r="K32" s="12">
        <v>98437</v>
      </c>
      <c r="L32" s="12">
        <v>92831</v>
      </c>
      <c r="N32" s="12">
        <v>89730</v>
      </c>
      <c r="O32" s="12">
        <v>90378</v>
      </c>
      <c r="P32" s="12">
        <v>80166</v>
      </c>
      <c r="Q32" s="12">
        <v>71398</v>
      </c>
      <c r="S32" s="6"/>
    </row>
    <row r="33" spans="1:19" x14ac:dyDescent="0.25">
      <c r="A33" s="11" t="s">
        <v>44</v>
      </c>
      <c r="B33" s="15" t="s">
        <v>76</v>
      </c>
      <c r="C33" s="4"/>
      <c r="D33" s="12">
        <v>20914</v>
      </c>
      <c r="E33" s="12">
        <v>43447</v>
      </c>
      <c r="F33" s="12">
        <v>59573</v>
      </c>
      <c r="G33" s="12">
        <v>52301</v>
      </c>
      <c r="I33" s="12">
        <v>77846</v>
      </c>
      <c r="J33" s="12">
        <v>36672</v>
      </c>
      <c r="K33" s="12">
        <v>44026</v>
      </c>
      <c r="L33" s="12">
        <v>58782</v>
      </c>
      <c r="N33" s="12">
        <v>68891</v>
      </c>
      <c r="O33" s="12">
        <v>44453</v>
      </c>
      <c r="P33" s="12">
        <v>54051</v>
      </c>
      <c r="Q33" s="12">
        <v>57940</v>
      </c>
      <c r="S33" s="6"/>
    </row>
    <row r="34" spans="1:19" x14ac:dyDescent="0.25">
      <c r="A34" s="11" t="s">
        <v>45</v>
      </c>
      <c r="B34" s="15" t="s">
        <v>76</v>
      </c>
      <c r="C34" s="4"/>
      <c r="D34" s="12">
        <v>116358</v>
      </c>
      <c r="E34" s="12">
        <v>165294</v>
      </c>
      <c r="F34" s="12">
        <v>154893</v>
      </c>
      <c r="G34" s="12">
        <v>182246</v>
      </c>
      <c r="I34" s="12">
        <v>149846</v>
      </c>
      <c r="J34" s="12">
        <v>194768</v>
      </c>
      <c r="K34" s="12">
        <v>170211</v>
      </c>
      <c r="L34" s="12">
        <v>177407</v>
      </c>
      <c r="N34" s="12">
        <v>149663</v>
      </c>
      <c r="O34" s="12">
        <v>199383</v>
      </c>
      <c r="P34" s="12">
        <v>190408</v>
      </c>
      <c r="Q34" s="12">
        <v>270809</v>
      </c>
      <c r="S34" s="6"/>
    </row>
    <row r="35" spans="1:19" x14ac:dyDescent="0.25">
      <c r="A35" s="11" t="s">
        <v>46</v>
      </c>
      <c r="B35" s="15" t="s">
        <v>76</v>
      </c>
      <c r="C35" s="4"/>
      <c r="D35" s="11">
        <v>552</v>
      </c>
      <c r="E35" s="11">
        <v>532</v>
      </c>
      <c r="F35" s="11">
        <v>509</v>
      </c>
      <c r="G35" s="11">
        <v>508</v>
      </c>
      <c r="I35" s="11">
        <v>354</v>
      </c>
      <c r="J35" s="11">
        <v>320</v>
      </c>
      <c r="K35" s="11">
        <v>320</v>
      </c>
      <c r="L35" s="11">
        <v>306</v>
      </c>
      <c r="N35" s="11">
        <v>303</v>
      </c>
      <c r="O35" s="11">
        <v>294</v>
      </c>
      <c r="P35" s="11">
        <v>292</v>
      </c>
      <c r="Q35" s="11">
        <v>292</v>
      </c>
    </row>
    <row r="36" spans="1:19" x14ac:dyDescent="0.25">
      <c r="A36" s="11" t="s">
        <v>47</v>
      </c>
      <c r="B36" s="15" t="s">
        <v>76</v>
      </c>
      <c r="C36" s="4"/>
      <c r="D36" s="11"/>
      <c r="E36" s="11"/>
      <c r="F36" s="11"/>
      <c r="G36" s="12">
        <v>1723</v>
      </c>
      <c r="I36" s="12">
        <v>1376</v>
      </c>
      <c r="J36" s="11">
        <v>854</v>
      </c>
      <c r="K36" s="11">
        <v>926</v>
      </c>
      <c r="L36" s="11">
        <v>14</v>
      </c>
      <c r="N36" s="11" t="s">
        <v>54</v>
      </c>
      <c r="O36" s="11" t="s">
        <v>54</v>
      </c>
      <c r="P36" s="11" t="s">
        <v>54</v>
      </c>
      <c r="Q36" s="11" t="s">
        <v>54</v>
      </c>
      <c r="S36" s="6"/>
    </row>
    <row r="37" spans="1:19" x14ac:dyDescent="0.25">
      <c r="A37" s="11" t="s">
        <v>48</v>
      </c>
      <c r="B37" s="15" t="s">
        <v>76</v>
      </c>
      <c r="C37" s="4"/>
      <c r="D37" s="12">
        <v>85287</v>
      </c>
      <c r="E37" s="12">
        <v>100003</v>
      </c>
      <c r="F37" s="12">
        <v>105049</v>
      </c>
      <c r="G37" s="12">
        <v>104810</v>
      </c>
      <c r="I37" s="12">
        <v>94419</v>
      </c>
      <c r="J37" s="12">
        <v>42373</v>
      </c>
      <c r="K37" s="12">
        <v>34904</v>
      </c>
      <c r="L37" s="11"/>
      <c r="N37" s="11"/>
      <c r="O37" s="11"/>
      <c r="P37" s="11"/>
      <c r="Q37" s="11"/>
      <c r="S37" s="6"/>
    </row>
    <row r="38" spans="1:19" x14ac:dyDescent="0.25">
      <c r="A38" s="11" t="s">
        <v>49</v>
      </c>
      <c r="B38" s="15" t="s">
        <v>76</v>
      </c>
      <c r="C38" s="4"/>
      <c r="D38" s="12">
        <v>84288</v>
      </c>
      <c r="E38" s="12">
        <v>65551</v>
      </c>
      <c r="F38" s="12">
        <v>63909</v>
      </c>
      <c r="G38" s="12">
        <v>69742</v>
      </c>
      <c r="I38" s="12">
        <v>57054</v>
      </c>
      <c r="J38" s="12">
        <v>55459</v>
      </c>
      <c r="K38" s="12">
        <v>58461</v>
      </c>
      <c r="L38" s="12">
        <v>375864</v>
      </c>
      <c r="N38" s="12">
        <v>241892</v>
      </c>
      <c r="O38" s="12">
        <v>290117</v>
      </c>
      <c r="P38" s="12">
        <v>359779</v>
      </c>
      <c r="Q38" s="12">
        <v>443260</v>
      </c>
    </row>
    <row r="39" spans="1:19" s="7" customFormat="1" x14ac:dyDescent="0.25">
      <c r="A39" s="11" t="s">
        <v>50</v>
      </c>
      <c r="B39" s="15" t="s">
        <v>76</v>
      </c>
      <c r="C39" s="4"/>
      <c r="D39" s="11"/>
      <c r="E39" s="11"/>
      <c r="F39" s="11"/>
      <c r="G39" s="11">
        <v>795</v>
      </c>
      <c r="H39" s="3"/>
      <c r="I39" s="12">
        <v>4829</v>
      </c>
      <c r="J39" s="12">
        <v>5848</v>
      </c>
      <c r="K39" s="12">
        <v>6751</v>
      </c>
      <c r="L39" s="11">
        <v>538</v>
      </c>
      <c r="M39" s="3"/>
      <c r="N39" s="11">
        <v>744</v>
      </c>
      <c r="O39" s="11">
        <v>798</v>
      </c>
      <c r="P39" s="11">
        <v>501</v>
      </c>
      <c r="Q39" s="11">
        <v>270</v>
      </c>
      <c r="R39" s="8"/>
      <c r="S39" s="10"/>
    </row>
    <row r="40" spans="1:19" x14ac:dyDescent="0.25">
      <c r="A40" s="16" t="s">
        <v>78</v>
      </c>
      <c r="B40" s="17" t="s">
        <v>76</v>
      </c>
      <c r="C40" s="9"/>
      <c r="D40" s="13">
        <v>1273965</v>
      </c>
      <c r="E40" s="13">
        <v>1575047</v>
      </c>
      <c r="F40" s="13">
        <v>1478556</v>
      </c>
      <c r="G40" s="13">
        <v>1772349</v>
      </c>
      <c r="H40" s="7"/>
      <c r="I40" s="13">
        <v>1454655</v>
      </c>
      <c r="J40" s="13">
        <v>1641284</v>
      </c>
      <c r="K40" s="13">
        <v>1440276</v>
      </c>
      <c r="L40" s="13">
        <v>2023670</v>
      </c>
      <c r="M40" s="7"/>
      <c r="N40" s="13">
        <v>1724622</v>
      </c>
      <c r="O40" s="13">
        <v>2023663</v>
      </c>
      <c r="P40" s="13">
        <v>1687593</v>
      </c>
      <c r="Q40" s="13">
        <v>2277260</v>
      </c>
    </row>
    <row r="41" spans="1:19" s="7" customFormat="1" x14ac:dyDescent="0.25">
      <c r="A41" s="11"/>
      <c r="B41" s="11"/>
      <c r="C41" s="3"/>
      <c r="D41" s="11"/>
      <c r="E41" s="11"/>
      <c r="F41" s="11"/>
      <c r="G41" s="11"/>
      <c r="H41" s="3"/>
      <c r="I41" s="11"/>
      <c r="J41" s="11"/>
      <c r="K41" s="11"/>
      <c r="L41" s="11"/>
      <c r="M41" s="3"/>
      <c r="N41" s="11"/>
      <c r="O41" s="11"/>
      <c r="P41" s="11"/>
      <c r="Q41" s="11"/>
      <c r="R41" s="8"/>
      <c r="S41" s="10"/>
    </row>
    <row r="42" spans="1:19" x14ac:dyDescent="0.25">
      <c r="A42" s="16" t="s">
        <v>51</v>
      </c>
      <c r="B42" s="17" t="s">
        <v>76</v>
      </c>
      <c r="C42" s="9"/>
      <c r="D42" s="13">
        <v>2679925</v>
      </c>
      <c r="E42" s="13">
        <v>2998673</v>
      </c>
      <c r="F42" s="13">
        <v>2917735</v>
      </c>
      <c r="G42" s="13">
        <v>3220132</v>
      </c>
      <c r="H42" s="7"/>
      <c r="I42" s="13">
        <v>2914573</v>
      </c>
      <c r="J42" s="13">
        <v>3121640</v>
      </c>
      <c r="K42" s="13">
        <v>2913118</v>
      </c>
      <c r="L42" s="13">
        <v>3766488</v>
      </c>
      <c r="M42" s="7"/>
      <c r="N42" s="13">
        <v>3477472</v>
      </c>
      <c r="O42" s="13">
        <v>3765769</v>
      </c>
      <c r="P42" s="13">
        <v>4191533</v>
      </c>
      <c r="Q42" s="13">
        <v>4834076</v>
      </c>
    </row>
    <row r="43" spans="1:19" s="7" customFormat="1" x14ac:dyDescent="0.25">
      <c r="A43" s="11"/>
      <c r="B43" s="11"/>
      <c r="C43" s="3"/>
      <c r="D43" s="11"/>
      <c r="E43" s="11"/>
      <c r="F43" s="11"/>
      <c r="G43" s="11"/>
      <c r="H43" s="3"/>
      <c r="I43" s="11"/>
      <c r="J43" s="11"/>
      <c r="K43" s="11"/>
      <c r="L43" s="11"/>
      <c r="M43" s="3"/>
      <c r="N43" s="11"/>
      <c r="O43" s="11"/>
      <c r="P43" s="11"/>
      <c r="Q43" s="11"/>
      <c r="R43" s="8"/>
      <c r="S43" s="10"/>
    </row>
    <row r="44" spans="1:19" x14ac:dyDescent="0.25">
      <c r="A44" s="16" t="s">
        <v>52</v>
      </c>
      <c r="B44" s="17" t="s">
        <v>76</v>
      </c>
      <c r="C44" s="4"/>
      <c r="D44" s="13">
        <v>12809751</v>
      </c>
      <c r="E44" s="13">
        <v>13097313</v>
      </c>
      <c r="F44" s="13">
        <v>13322996</v>
      </c>
      <c r="G44" s="13">
        <v>13699894</v>
      </c>
      <c r="H44" s="7"/>
      <c r="I44" s="13">
        <v>13652412</v>
      </c>
      <c r="J44" s="13">
        <v>13852011</v>
      </c>
      <c r="K44" s="13">
        <v>13831750</v>
      </c>
      <c r="L44" s="13">
        <v>14680535</v>
      </c>
      <c r="M44" s="7"/>
      <c r="N44" s="13">
        <v>14717854</v>
      </c>
      <c r="O44" s="13">
        <v>14975684</v>
      </c>
      <c r="P44" s="13">
        <v>15619242</v>
      </c>
      <c r="Q44" s="13">
        <v>16322024</v>
      </c>
    </row>
  </sheetData>
  <conditionalFormatting sqref="A28:C40 A1:C1 A3:C26 A42:C42 A44:C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8" tint="-0.499984740745262"/>
    <pageSetUpPr fitToPage="1"/>
  </sheetPr>
  <dimension ref="A1:BY111"/>
  <sheetViews>
    <sheetView tabSelected="1" zoomScale="80" zoomScaleNormal="80" zoomScaleSheetLayoutView="50" workbookViewId="0">
      <pane xSplit="1" ySplit="1" topLeftCell="B64" activePane="bottomRight" state="frozen"/>
      <selection activeCell="B2" sqref="B2"/>
      <selection pane="topRight" activeCell="B2" sqref="B2"/>
      <selection pane="bottomLeft" activeCell="B2" sqref="B2"/>
      <selection pane="bottomRight" activeCell="E89" sqref="E89"/>
    </sheetView>
  </sheetViews>
  <sheetFormatPr defaultColWidth="9.140625" defaultRowHeight="12" x14ac:dyDescent="0.2"/>
  <cols>
    <col min="1" max="1" width="73.28515625" style="20" bestFit="1" customWidth="1"/>
    <col min="2" max="2" width="13.42578125" style="20" customWidth="1"/>
    <col min="3" max="3" width="1.7109375" style="20" customWidth="1"/>
    <col min="4" max="7" width="13.42578125" style="20" customWidth="1"/>
    <col min="8" max="8" width="1.7109375" style="20" customWidth="1"/>
    <col min="9" max="12" width="13.42578125" style="20" customWidth="1"/>
    <col min="13" max="13" width="1.7109375" style="20" customWidth="1"/>
    <col min="14" max="17" width="13.42578125" style="20" customWidth="1"/>
    <col min="18" max="18" width="1.7109375" style="20" customWidth="1"/>
    <col min="19" max="21" width="13.42578125" style="198" customWidth="1"/>
    <col min="22" max="22" width="13.42578125" style="20" customWidth="1"/>
    <col min="23" max="23" width="1.7109375" style="20" customWidth="1"/>
    <col min="24" max="27" width="13.42578125" style="20" customWidth="1"/>
    <col min="28" max="28" width="1.7109375" style="20" customWidth="1"/>
    <col min="29" max="32" width="13.42578125" style="20" customWidth="1"/>
    <col min="33" max="33" width="1.7109375" style="20" customWidth="1"/>
    <col min="34" max="37" width="13.42578125" style="20" customWidth="1"/>
    <col min="38" max="38" width="1.7109375" style="20" customWidth="1"/>
    <col min="39" max="42" width="13.42578125" style="20" customWidth="1"/>
    <col min="43" max="43" width="1.7109375" style="20" customWidth="1"/>
    <col min="44" max="47" width="10.5703125" style="20" customWidth="1"/>
    <col min="48" max="48" width="1.7109375" style="20" customWidth="1"/>
    <col min="49" max="52" width="10.5703125" style="20" customWidth="1"/>
    <col min="53" max="53" width="1.7109375" style="20" customWidth="1"/>
    <col min="54" max="57" width="10.5703125" style="20" customWidth="1"/>
    <col min="58" max="58" width="1.5703125" style="20" customWidth="1"/>
    <col min="59" max="62" width="9" style="23" customWidth="1"/>
    <col min="63" max="63" width="1.7109375" style="23" customWidth="1"/>
    <col min="64" max="64" width="9" style="37" customWidth="1"/>
    <col min="65" max="65" width="9" style="67" customWidth="1"/>
    <col min="66" max="66" width="9" style="23" customWidth="1"/>
    <col min="67" max="67" width="9" style="67" customWidth="1"/>
    <col min="68" max="68" width="1.85546875" style="67" customWidth="1"/>
    <col min="69" max="69" width="9" style="37" customWidth="1"/>
    <col min="70" max="72" width="9" style="67" customWidth="1"/>
    <col min="73" max="73" width="1.42578125" style="67" customWidth="1"/>
    <col min="74" max="74" width="9" style="67" customWidth="1"/>
    <col min="75" max="76" width="9.140625" style="22" customWidth="1"/>
    <col min="77" max="16384" width="9.140625" style="22"/>
  </cols>
  <sheetData>
    <row r="1" spans="1:77" s="19" customFormat="1" ht="51" customHeight="1" x14ac:dyDescent="0.2">
      <c r="A1" s="146" t="s">
        <v>109</v>
      </c>
      <c r="B1" s="156">
        <v>46112</v>
      </c>
      <c r="C1" s="168"/>
      <c r="D1" s="156">
        <v>46022</v>
      </c>
      <c r="E1" s="156">
        <v>45930</v>
      </c>
      <c r="F1" s="156">
        <v>45838</v>
      </c>
      <c r="G1" s="156">
        <v>45747</v>
      </c>
      <c r="H1" s="168"/>
      <c r="I1" s="156">
        <v>45657</v>
      </c>
      <c r="J1" s="156">
        <v>45565</v>
      </c>
      <c r="K1" s="156">
        <v>45473</v>
      </c>
      <c r="L1" s="156">
        <v>45382</v>
      </c>
      <c r="M1" s="168"/>
      <c r="N1" s="156">
        <v>45291</v>
      </c>
      <c r="O1" s="156">
        <v>45199</v>
      </c>
      <c r="P1" s="156">
        <v>45107</v>
      </c>
      <c r="Q1" s="156">
        <v>45016</v>
      </c>
      <c r="R1" s="168"/>
      <c r="S1" s="156">
        <v>44926</v>
      </c>
      <c r="T1" s="156">
        <v>44834</v>
      </c>
      <c r="U1" s="156">
        <v>44742</v>
      </c>
      <c r="V1" s="156">
        <v>44651</v>
      </c>
      <c r="W1" s="168"/>
      <c r="X1" s="156" t="s">
        <v>486</v>
      </c>
      <c r="Y1" s="156">
        <v>44469</v>
      </c>
      <c r="Z1" s="156">
        <v>44377</v>
      </c>
      <c r="AA1" s="156">
        <v>44286</v>
      </c>
      <c r="AB1" s="168"/>
      <c r="AC1" s="156">
        <v>44196</v>
      </c>
      <c r="AD1" s="156">
        <v>44104</v>
      </c>
      <c r="AE1" s="156">
        <v>44012</v>
      </c>
      <c r="AF1" s="156">
        <v>43921</v>
      </c>
      <c r="AG1" s="168"/>
      <c r="AH1" s="156">
        <v>43830</v>
      </c>
      <c r="AI1" s="156">
        <v>43738</v>
      </c>
      <c r="AJ1" s="156">
        <v>43646</v>
      </c>
      <c r="AK1" s="156">
        <v>43555</v>
      </c>
      <c r="AL1" s="147"/>
      <c r="AM1" s="156">
        <v>43465</v>
      </c>
      <c r="AN1" s="156">
        <v>43373</v>
      </c>
      <c r="AO1" s="156">
        <v>43281</v>
      </c>
      <c r="AP1" s="156">
        <v>43190</v>
      </c>
      <c r="AQ1" s="168"/>
      <c r="AR1" s="156">
        <v>43100</v>
      </c>
      <c r="AS1" s="156">
        <v>43008</v>
      </c>
      <c r="AT1" s="156">
        <v>42916</v>
      </c>
      <c r="AU1" s="156">
        <v>42825</v>
      </c>
      <c r="AV1" s="168"/>
      <c r="AW1" s="156" t="s">
        <v>249</v>
      </c>
      <c r="AX1" s="156" t="s">
        <v>225</v>
      </c>
      <c r="AY1" s="156" t="s">
        <v>224</v>
      </c>
      <c r="AZ1" s="156" t="s">
        <v>221</v>
      </c>
      <c r="BA1" s="168"/>
      <c r="BB1" s="156" t="s">
        <v>206</v>
      </c>
      <c r="BC1" s="156" t="s">
        <v>154</v>
      </c>
      <c r="BD1" s="156" t="s">
        <v>153</v>
      </c>
      <c r="BE1" s="149" t="s">
        <v>150</v>
      </c>
      <c r="BF1" s="147"/>
      <c r="BG1" s="141" t="s">
        <v>167</v>
      </c>
      <c r="BH1" s="140" t="s">
        <v>168</v>
      </c>
      <c r="BI1" s="140" t="s">
        <v>169</v>
      </c>
      <c r="BJ1" s="140" t="s">
        <v>115</v>
      </c>
      <c r="BK1" s="95"/>
      <c r="BL1" s="150" t="s">
        <v>170</v>
      </c>
      <c r="BM1" s="150" t="s">
        <v>171</v>
      </c>
      <c r="BN1" s="150" t="s">
        <v>172</v>
      </c>
      <c r="BO1" s="150" t="s">
        <v>173</v>
      </c>
      <c r="BP1" s="95"/>
      <c r="BQ1" s="150" t="s">
        <v>174</v>
      </c>
      <c r="BR1" s="150" t="s">
        <v>175</v>
      </c>
      <c r="BS1" s="150" t="s">
        <v>176</v>
      </c>
      <c r="BT1" s="150" t="s">
        <v>177</v>
      </c>
      <c r="BU1" s="95"/>
      <c r="BV1" s="150" t="s">
        <v>178</v>
      </c>
    </row>
    <row r="2" spans="1:77" s="105" customFormat="1" x14ac:dyDescent="0.2">
      <c r="S2" s="203"/>
      <c r="T2" s="203"/>
      <c r="U2" s="203"/>
      <c r="BB2" s="181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</row>
    <row r="3" spans="1:77" s="30" customFormat="1" x14ac:dyDescent="0.2">
      <c r="A3" s="31" t="s">
        <v>1</v>
      </c>
      <c r="B3" s="31"/>
      <c r="C3" s="105"/>
      <c r="D3" s="31"/>
      <c r="E3" s="31"/>
      <c r="F3" s="31"/>
      <c r="G3" s="31"/>
      <c r="H3" s="105"/>
      <c r="I3" s="31"/>
      <c r="J3" s="31"/>
      <c r="K3" s="31"/>
      <c r="L3" s="31"/>
      <c r="M3" s="105"/>
      <c r="N3" s="31"/>
      <c r="O3" s="31"/>
      <c r="P3" s="31"/>
      <c r="Q3" s="31"/>
      <c r="R3" s="105"/>
      <c r="S3" s="199"/>
      <c r="T3" s="199"/>
      <c r="U3" s="199"/>
      <c r="V3" s="31"/>
      <c r="W3" s="105"/>
      <c r="X3" s="31"/>
      <c r="Y3" s="31"/>
      <c r="Z3" s="31"/>
      <c r="AA3" s="31"/>
      <c r="AB3" s="105"/>
      <c r="AC3" s="31"/>
      <c r="AD3" s="31"/>
      <c r="AE3" s="31"/>
      <c r="AF3" s="31"/>
      <c r="AG3" s="105"/>
      <c r="AH3" s="31"/>
      <c r="AI3" s="31"/>
      <c r="AJ3" s="31"/>
      <c r="AK3" s="31"/>
      <c r="AL3" s="105"/>
      <c r="AM3" s="31"/>
      <c r="AN3" s="31"/>
      <c r="AO3" s="31"/>
      <c r="AP3" s="31"/>
      <c r="AQ3" s="105"/>
      <c r="AR3" s="54"/>
      <c r="AS3" s="54"/>
      <c r="AT3" s="54"/>
      <c r="AU3" s="54"/>
      <c r="AV3" s="105"/>
      <c r="AW3" s="54"/>
      <c r="AX3" s="54"/>
      <c r="AY3" s="54"/>
      <c r="AZ3" s="54"/>
      <c r="BA3" s="105"/>
      <c r="BB3" s="54"/>
      <c r="BC3" s="54"/>
      <c r="BD3" s="51"/>
      <c r="BE3" s="51"/>
      <c r="BF3" s="105"/>
      <c r="BG3" s="38"/>
      <c r="BH3" s="38"/>
      <c r="BI3" s="38"/>
      <c r="BJ3" s="38"/>
      <c r="BK3" s="37"/>
      <c r="BL3" s="38"/>
      <c r="BM3" s="38"/>
      <c r="BN3" s="38"/>
      <c r="BO3" s="38"/>
      <c r="BP3" s="37"/>
      <c r="BQ3" s="38"/>
      <c r="BR3" s="38"/>
      <c r="BS3" s="38"/>
      <c r="BT3" s="38"/>
      <c r="BU3" s="37"/>
      <c r="BV3" s="38"/>
    </row>
    <row r="4" spans="1:77" s="32" customFormat="1" x14ac:dyDescent="0.2">
      <c r="A4" s="106" t="s">
        <v>0</v>
      </c>
      <c r="B4" s="44">
        <v>25474478</v>
      </c>
      <c r="C4" s="107"/>
      <c r="D4" s="44">
        <v>24623458</v>
      </c>
      <c r="E4" s="44">
        <v>24352270</v>
      </c>
      <c r="F4" s="44">
        <v>23484610</v>
      </c>
      <c r="G4" s="44">
        <v>20858936</v>
      </c>
      <c r="H4" s="107"/>
      <c r="I4" s="44">
        <v>20339356</v>
      </c>
      <c r="J4" s="44">
        <v>23462701</v>
      </c>
      <c r="K4" s="44">
        <v>22572399</v>
      </c>
      <c r="L4" s="44">
        <v>22006575</v>
      </c>
      <c r="M4" s="107"/>
      <c r="N4" s="44">
        <v>21636978</v>
      </c>
      <c r="O4" s="44">
        <v>24264513</v>
      </c>
      <c r="P4" s="44">
        <v>23371747</v>
      </c>
      <c r="Q4" s="44">
        <v>23192964</v>
      </c>
      <c r="R4" s="107"/>
      <c r="S4" s="44">
        <v>23161620</v>
      </c>
      <c r="T4" s="44">
        <v>24379567</v>
      </c>
      <c r="U4" s="44">
        <v>23216280</v>
      </c>
      <c r="V4" s="44">
        <v>23084000</v>
      </c>
      <c r="W4" s="107"/>
      <c r="X4" s="44">
        <v>22367189</v>
      </c>
      <c r="Y4" s="44">
        <v>22144849</v>
      </c>
      <c r="Z4" s="44">
        <v>21867440</v>
      </c>
      <c r="AA4" s="44">
        <v>21822211</v>
      </c>
      <c r="AB4" s="107"/>
      <c r="AC4" s="44">
        <v>21767810</v>
      </c>
      <c r="AD4" s="44">
        <v>23717764</v>
      </c>
      <c r="AE4" s="44">
        <v>23706172</v>
      </c>
      <c r="AF4" s="44">
        <v>24099116</v>
      </c>
      <c r="AG4" s="107"/>
      <c r="AH4" s="44">
        <v>23792019</v>
      </c>
      <c r="AI4" s="44">
        <v>23873633</v>
      </c>
      <c r="AJ4" s="44">
        <v>23704395</v>
      </c>
      <c r="AK4" s="44">
        <v>23505231</v>
      </c>
      <c r="AL4" s="107"/>
      <c r="AM4" s="44">
        <v>23037274</v>
      </c>
      <c r="AN4" s="44">
        <v>22646810</v>
      </c>
      <c r="AO4" s="44">
        <v>22266409</v>
      </c>
      <c r="AP4" s="44">
        <v>22151920</v>
      </c>
      <c r="AQ4" s="107"/>
      <c r="AR4" s="44">
        <v>22080914</v>
      </c>
      <c r="AS4" s="44">
        <v>21407814</v>
      </c>
      <c r="AT4" s="44">
        <v>21028814</v>
      </c>
      <c r="AU4" s="44">
        <v>20732484</v>
      </c>
      <c r="AV4" s="107"/>
      <c r="AW4" s="44">
        <v>19486599</v>
      </c>
      <c r="AX4" s="44">
        <f>SUM(AX5:AX20)</f>
        <v>18987892</v>
      </c>
      <c r="AY4" s="44">
        <v>18598255</v>
      </c>
      <c r="AZ4" s="44">
        <v>18101265</v>
      </c>
      <c r="BA4" s="107"/>
      <c r="BB4" s="44">
        <v>18203442</v>
      </c>
      <c r="BC4" s="44">
        <v>15686452</v>
      </c>
      <c r="BD4" s="154">
        <v>15101803</v>
      </c>
      <c r="BE4" s="154">
        <v>14773890</v>
      </c>
      <c r="BF4" s="107"/>
      <c r="BG4" s="46">
        <v>14344139</v>
      </c>
      <c r="BH4" s="46">
        <v>13921303</v>
      </c>
      <c r="BI4" s="46">
        <v>13151597</v>
      </c>
      <c r="BJ4" s="46">
        <v>12473466</v>
      </c>
      <c r="BK4" s="62"/>
      <c r="BL4" s="46">
        <v>12371968</v>
      </c>
      <c r="BM4" s="46">
        <v>11731299</v>
      </c>
      <c r="BN4" s="46">
        <v>11396832</v>
      </c>
      <c r="BO4" s="46">
        <v>11135784</v>
      </c>
      <c r="BP4" s="62"/>
      <c r="BQ4" s="46">
        <v>11011502</v>
      </c>
      <c r="BR4" s="46">
        <v>10194621</v>
      </c>
      <c r="BS4" s="46">
        <v>10079620</v>
      </c>
      <c r="BT4" s="46">
        <v>9972658</v>
      </c>
      <c r="BU4" s="62"/>
      <c r="BV4" s="46">
        <v>9830686</v>
      </c>
      <c r="BY4" s="76"/>
    </row>
    <row r="5" spans="1:77" s="30" customFormat="1" x14ac:dyDescent="0.2">
      <c r="A5" s="74" t="s">
        <v>2</v>
      </c>
      <c r="B5" s="36">
        <v>22781063</v>
      </c>
      <c r="C5" s="105"/>
      <c r="D5" s="36">
        <v>22174064</v>
      </c>
      <c r="E5" s="36">
        <v>21290252</v>
      </c>
      <c r="F5" s="36">
        <v>20645843</v>
      </c>
      <c r="G5" s="36">
        <v>18258674</v>
      </c>
      <c r="H5" s="105"/>
      <c r="I5" s="36">
        <v>17955724</v>
      </c>
      <c r="J5" s="36">
        <v>19255645</v>
      </c>
      <c r="K5" s="36">
        <v>18899835</v>
      </c>
      <c r="L5" s="36">
        <v>18382497</v>
      </c>
      <c r="M5" s="105"/>
      <c r="N5" s="36">
        <v>18261023</v>
      </c>
      <c r="O5" s="36">
        <v>20205411</v>
      </c>
      <c r="P5" s="36">
        <v>19738147</v>
      </c>
      <c r="Q5" s="36">
        <v>20256478</v>
      </c>
      <c r="R5" s="105"/>
      <c r="S5" s="36">
        <v>20154134</v>
      </c>
      <c r="T5" s="36">
        <v>19772548</v>
      </c>
      <c r="U5" s="36">
        <v>19520803</v>
      </c>
      <c r="V5" s="36">
        <v>19354555</v>
      </c>
      <c r="W5" s="105"/>
      <c r="X5" s="36">
        <v>19254971</v>
      </c>
      <c r="Y5" s="36">
        <v>18862207</v>
      </c>
      <c r="Z5" s="36">
        <v>18872613</v>
      </c>
      <c r="AA5" s="36">
        <v>18862354</v>
      </c>
      <c r="AB5" s="105"/>
      <c r="AC5" s="36">
        <v>18903722</v>
      </c>
      <c r="AD5" s="36">
        <v>21403643</v>
      </c>
      <c r="AE5" s="36">
        <v>21336180</v>
      </c>
      <c r="AF5" s="36">
        <v>21633061</v>
      </c>
      <c r="AG5" s="105"/>
      <c r="AH5" s="36">
        <v>21470804</v>
      </c>
      <c r="AI5" s="36">
        <v>21169704</v>
      </c>
      <c r="AJ5" s="36">
        <v>21121291</v>
      </c>
      <c r="AK5" s="36">
        <v>21031403</v>
      </c>
      <c r="AL5" s="105"/>
      <c r="AM5" s="36">
        <v>21027393</v>
      </c>
      <c r="AN5" s="36">
        <v>20495165</v>
      </c>
      <c r="AO5" s="36">
        <v>20395723</v>
      </c>
      <c r="AP5" s="36">
        <v>20320144</v>
      </c>
      <c r="AQ5" s="105"/>
      <c r="AR5" s="36">
        <v>20416867</v>
      </c>
      <c r="AS5" s="36">
        <v>19728566</v>
      </c>
      <c r="AT5" s="36">
        <v>19375673</v>
      </c>
      <c r="AU5" s="36">
        <v>19431835</v>
      </c>
      <c r="AV5" s="105"/>
      <c r="AW5" s="36">
        <v>18382498</v>
      </c>
      <c r="AX5" s="36">
        <v>17911450</v>
      </c>
      <c r="AY5" s="36">
        <v>17549951</v>
      </c>
      <c r="AZ5" s="36">
        <v>17156821</v>
      </c>
      <c r="BA5" s="105"/>
      <c r="BB5" s="36">
        <v>17074978</v>
      </c>
      <c r="BC5" s="36">
        <v>14892810</v>
      </c>
      <c r="BD5" s="115">
        <v>14290103</v>
      </c>
      <c r="BE5" s="115">
        <v>14020317</v>
      </c>
      <c r="BF5" s="105"/>
      <c r="BG5" s="38">
        <v>13617942</v>
      </c>
      <c r="BH5" s="38">
        <v>13207309</v>
      </c>
      <c r="BI5" s="38">
        <v>12430565</v>
      </c>
      <c r="BJ5" s="38">
        <v>11919719</v>
      </c>
      <c r="BK5" s="37"/>
      <c r="BL5" s="38">
        <v>11811566</v>
      </c>
      <c r="BM5" s="38">
        <v>11207935</v>
      </c>
      <c r="BN5" s="38">
        <v>10868682</v>
      </c>
      <c r="BO5" s="38">
        <v>10611018</v>
      </c>
      <c r="BP5" s="37"/>
      <c r="BQ5" s="38">
        <v>10459377</v>
      </c>
      <c r="BR5" s="38">
        <v>9633641</v>
      </c>
      <c r="BS5" s="38">
        <v>9492585</v>
      </c>
      <c r="BT5" s="38">
        <v>9027152</v>
      </c>
      <c r="BU5" s="37"/>
      <c r="BV5" s="38">
        <v>9076871</v>
      </c>
      <c r="BY5" s="76"/>
    </row>
    <row r="6" spans="1:77" s="30" customFormat="1" x14ac:dyDescent="0.2">
      <c r="A6" s="74" t="s">
        <v>411</v>
      </c>
      <c r="B6" s="36"/>
      <c r="C6" s="105"/>
      <c r="D6" s="36"/>
      <c r="E6" s="36"/>
      <c r="F6" s="36"/>
      <c r="G6" s="36"/>
      <c r="H6" s="105"/>
      <c r="I6" s="36"/>
      <c r="J6" s="36"/>
      <c r="K6" s="36"/>
      <c r="L6" s="36"/>
      <c r="M6" s="105"/>
      <c r="N6" s="36"/>
      <c r="O6" s="36"/>
      <c r="P6" s="36"/>
      <c r="Q6" s="36"/>
      <c r="R6" s="105"/>
      <c r="S6" s="36"/>
      <c r="T6" s="36"/>
      <c r="U6" s="36"/>
      <c r="V6" s="36"/>
      <c r="W6" s="105"/>
      <c r="X6" s="36"/>
      <c r="Y6" s="36"/>
      <c r="Z6" s="36"/>
      <c r="AA6" s="36"/>
      <c r="AB6" s="105"/>
      <c r="AC6" s="36"/>
      <c r="AD6" s="36"/>
      <c r="AE6" s="36"/>
      <c r="AF6" s="36"/>
      <c r="AG6" s="105"/>
      <c r="AH6" s="36"/>
      <c r="AI6" s="36"/>
      <c r="AJ6" s="36"/>
      <c r="AK6" s="36"/>
      <c r="AL6" s="105"/>
      <c r="AM6" s="36">
        <v>105141</v>
      </c>
      <c r="AN6" s="36">
        <v>104840</v>
      </c>
      <c r="AO6" s="36">
        <v>105163</v>
      </c>
      <c r="AP6" s="36">
        <v>105363</v>
      </c>
      <c r="AQ6" s="105"/>
      <c r="AR6" s="36">
        <v>105571</v>
      </c>
      <c r="AS6" s="36">
        <v>105723</v>
      </c>
      <c r="AT6" s="36">
        <v>105950</v>
      </c>
      <c r="AU6" s="36">
        <v>82604</v>
      </c>
      <c r="AV6" s="105"/>
      <c r="AW6" s="36">
        <v>74899</v>
      </c>
      <c r="AX6" s="36">
        <v>73570</v>
      </c>
      <c r="AY6" s="36">
        <v>73720</v>
      </c>
      <c r="AZ6" s="36">
        <v>74238</v>
      </c>
      <c r="BA6" s="105"/>
      <c r="BB6" s="36">
        <v>74160</v>
      </c>
      <c r="BC6" s="36">
        <v>74555</v>
      </c>
      <c r="BD6" s="115">
        <v>73809</v>
      </c>
      <c r="BE6" s="115">
        <v>73860</v>
      </c>
      <c r="BF6" s="105"/>
      <c r="BG6" s="38">
        <v>77281</v>
      </c>
      <c r="BH6" s="38">
        <v>67721</v>
      </c>
      <c r="BI6" s="38">
        <v>67519</v>
      </c>
      <c r="BJ6" s="38">
        <v>68319</v>
      </c>
      <c r="BK6" s="37"/>
      <c r="BL6" s="38">
        <v>68431</v>
      </c>
      <c r="BM6" s="38">
        <v>67542</v>
      </c>
      <c r="BN6" s="38">
        <v>66343</v>
      </c>
      <c r="BO6" s="38">
        <v>66062</v>
      </c>
      <c r="BP6" s="37"/>
      <c r="BQ6" s="38">
        <v>70369</v>
      </c>
      <c r="BR6" s="38">
        <v>69738</v>
      </c>
      <c r="BS6" s="38">
        <v>70546</v>
      </c>
      <c r="BT6" s="38">
        <v>70256</v>
      </c>
      <c r="BU6" s="37"/>
      <c r="BV6" s="38">
        <v>69496</v>
      </c>
      <c r="BY6" s="76"/>
    </row>
    <row r="7" spans="1:77" s="30" customFormat="1" x14ac:dyDescent="0.2">
      <c r="A7" s="74" t="s">
        <v>412</v>
      </c>
      <c r="B7" s="36">
        <v>936987</v>
      </c>
      <c r="C7" s="105"/>
      <c r="D7" s="36">
        <v>900234</v>
      </c>
      <c r="E7" s="36">
        <v>885105</v>
      </c>
      <c r="F7" s="36">
        <v>881494</v>
      </c>
      <c r="G7" s="36">
        <v>842176</v>
      </c>
      <c r="H7" s="105"/>
      <c r="I7" s="36">
        <v>834829</v>
      </c>
      <c r="J7" s="36">
        <v>852105</v>
      </c>
      <c r="K7" s="36">
        <v>849847</v>
      </c>
      <c r="L7" s="36">
        <v>854484</v>
      </c>
      <c r="M7" s="105"/>
      <c r="N7" s="36">
        <v>840307</v>
      </c>
      <c r="O7" s="36">
        <v>824766</v>
      </c>
      <c r="P7" s="36">
        <v>817368</v>
      </c>
      <c r="Q7" s="36">
        <v>822758</v>
      </c>
      <c r="R7" s="105"/>
      <c r="S7" s="36">
        <v>827430</v>
      </c>
      <c r="T7" s="36">
        <v>808006</v>
      </c>
      <c r="U7" s="36">
        <v>809726</v>
      </c>
      <c r="V7" s="36">
        <v>809433</v>
      </c>
      <c r="W7" s="105"/>
      <c r="X7" s="36">
        <v>774099</v>
      </c>
      <c r="Y7" s="36">
        <v>745410</v>
      </c>
      <c r="Z7" s="36">
        <v>748123</v>
      </c>
      <c r="AA7" s="36">
        <v>751709</v>
      </c>
      <c r="AB7" s="105"/>
      <c r="AC7" s="36">
        <v>730078</v>
      </c>
      <c r="AD7" s="36">
        <v>705293</v>
      </c>
      <c r="AE7" s="36">
        <v>710909</v>
      </c>
      <c r="AF7" s="36">
        <v>719829</v>
      </c>
      <c r="AG7" s="105"/>
      <c r="AH7" s="36">
        <v>719948</v>
      </c>
      <c r="AI7" s="36">
        <v>351198</v>
      </c>
      <c r="AJ7" s="36">
        <v>355625</v>
      </c>
      <c r="AK7" s="36">
        <v>356987</v>
      </c>
      <c r="AL7" s="105"/>
      <c r="AM7" s="36"/>
      <c r="AN7" s="36"/>
      <c r="AO7" s="36"/>
      <c r="AP7" s="36"/>
      <c r="AQ7" s="105"/>
      <c r="AR7" s="36"/>
      <c r="AS7" s="36"/>
      <c r="AT7" s="36"/>
      <c r="AU7" s="36"/>
      <c r="AV7" s="105"/>
      <c r="AW7" s="36"/>
      <c r="AX7" s="36"/>
      <c r="AY7" s="36"/>
      <c r="AZ7" s="36"/>
      <c r="BA7" s="105"/>
      <c r="BB7" s="36"/>
      <c r="BC7" s="36"/>
      <c r="BD7" s="115"/>
      <c r="BE7" s="115"/>
      <c r="BF7" s="105"/>
      <c r="BG7" s="38"/>
      <c r="BH7" s="38"/>
      <c r="BI7" s="38"/>
      <c r="BJ7" s="38"/>
      <c r="BK7" s="37"/>
      <c r="BL7" s="38"/>
      <c r="BM7" s="38"/>
      <c r="BN7" s="38"/>
      <c r="BO7" s="38"/>
      <c r="BP7" s="37"/>
      <c r="BQ7" s="38"/>
      <c r="BR7" s="38"/>
      <c r="BS7" s="38"/>
      <c r="BT7" s="38"/>
      <c r="BU7" s="37"/>
      <c r="BV7" s="38"/>
      <c r="BY7" s="76"/>
    </row>
    <row r="8" spans="1:77" s="30" customFormat="1" x14ac:dyDescent="0.2">
      <c r="A8" s="74" t="s">
        <v>3</v>
      </c>
      <c r="B8" s="36">
        <v>380598</v>
      </c>
      <c r="C8" s="105"/>
      <c r="D8" s="36">
        <v>372573</v>
      </c>
      <c r="E8" s="36">
        <v>332656</v>
      </c>
      <c r="F8" s="36">
        <v>328830</v>
      </c>
      <c r="G8" s="36">
        <v>317323</v>
      </c>
      <c r="H8" s="105"/>
      <c r="I8" s="36">
        <v>317912</v>
      </c>
      <c r="J8" s="36">
        <v>301045</v>
      </c>
      <c r="K8" s="36">
        <v>324048</v>
      </c>
      <c r="L8" s="36">
        <v>331458</v>
      </c>
      <c r="M8" s="105"/>
      <c r="N8" s="36">
        <v>337662</v>
      </c>
      <c r="O8" s="36">
        <v>449702</v>
      </c>
      <c r="P8" s="36">
        <v>345817</v>
      </c>
      <c r="Q8" s="36">
        <v>349366</v>
      </c>
      <c r="R8" s="105"/>
      <c r="S8" s="36">
        <v>351922</v>
      </c>
      <c r="T8" s="36">
        <v>344420</v>
      </c>
      <c r="U8" s="36">
        <v>341013</v>
      </c>
      <c r="V8" s="36">
        <v>342675</v>
      </c>
      <c r="W8" s="105"/>
      <c r="X8" s="36">
        <v>350188</v>
      </c>
      <c r="Y8" s="36">
        <v>341311</v>
      </c>
      <c r="Z8" s="36">
        <v>349380</v>
      </c>
      <c r="AA8" s="36">
        <v>349833</v>
      </c>
      <c r="AB8" s="105"/>
      <c r="AC8" s="36">
        <v>359365</v>
      </c>
      <c r="AD8" s="36">
        <v>363679</v>
      </c>
      <c r="AE8" s="36">
        <v>374590</v>
      </c>
      <c r="AF8" s="36">
        <v>373054</v>
      </c>
      <c r="AG8" s="105"/>
      <c r="AH8" s="36">
        <v>379024</v>
      </c>
      <c r="AI8" s="36">
        <v>450345</v>
      </c>
      <c r="AJ8" s="36">
        <v>448247</v>
      </c>
      <c r="AK8" s="36">
        <v>437545</v>
      </c>
      <c r="AL8" s="105"/>
      <c r="AM8" s="36">
        <v>435712</v>
      </c>
      <c r="AN8" s="36">
        <v>410840</v>
      </c>
      <c r="AO8" s="36">
        <v>413556</v>
      </c>
      <c r="AP8" s="36">
        <v>414723</v>
      </c>
      <c r="AQ8" s="105"/>
      <c r="AR8" s="36">
        <v>418248</v>
      </c>
      <c r="AS8" s="36">
        <v>405323</v>
      </c>
      <c r="AT8" s="36">
        <v>402205</v>
      </c>
      <c r="AU8" s="36">
        <v>380125</v>
      </c>
      <c r="AV8" s="105"/>
      <c r="AW8" s="36">
        <v>370638</v>
      </c>
      <c r="AX8" s="36">
        <v>346116</v>
      </c>
      <c r="AY8" s="36">
        <v>330237</v>
      </c>
      <c r="AZ8" s="36">
        <v>279927</v>
      </c>
      <c r="BA8" s="105"/>
      <c r="BB8" s="36">
        <v>272116</v>
      </c>
      <c r="BC8" s="36">
        <v>420962</v>
      </c>
      <c r="BD8" s="115">
        <v>402819</v>
      </c>
      <c r="BE8" s="115">
        <v>385208</v>
      </c>
      <c r="BF8" s="105"/>
      <c r="BG8" s="38">
        <v>389961</v>
      </c>
      <c r="BH8" s="38">
        <v>231622</v>
      </c>
      <c r="BI8" s="38">
        <v>226952</v>
      </c>
      <c r="BJ8" s="38">
        <v>216758</v>
      </c>
      <c r="BK8" s="37"/>
      <c r="BL8" s="38">
        <v>206580</v>
      </c>
      <c r="BM8" s="38">
        <v>198778</v>
      </c>
      <c r="BN8" s="38">
        <v>199955</v>
      </c>
      <c r="BO8" s="38">
        <v>202425</v>
      </c>
      <c r="BP8" s="37"/>
      <c r="BQ8" s="38">
        <v>201357</v>
      </c>
      <c r="BR8" s="38">
        <v>200667</v>
      </c>
      <c r="BS8" s="38">
        <v>205166</v>
      </c>
      <c r="BT8" s="38">
        <v>107017</v>
      </c>
      <c r="BU8" s="37"/>
      <c r="BV8" s="38">
        <v>102312</v>
      </c>
      <c r="BY8" s="76"/>
    </row>
    <row r="9" spans="1:77" s="30" customFormat="1" x14ac:dyDescent="0.2">
      <c r="A9" s="74" t="s">
        <v>4</v>
      </c>
      <c r="B9" s="36">
        <v>13742</v>
      </c>
      <c r="C9" s="105"/>
      <c r="D9" s="36">
        <v>13950</v>
      </c>
      <c r="E9" s="36">
        <v>13598</v>
      </c>
      <c r="F9" s="36">
        <v>13795</v>
      </c>
      <c r="G9" s="36">
        <v>13958</v>
      </c>
      <c r="H9" s="105"/>
      <c r="I9" s="36">
        <v>20746</v>
      </c>
      <c r="J9" s="36">
        <v>20884</v>
      </c>
      <c r="K9" s="36">
        <v>21090</v>
      </c>
      <c r="L9" s="36">
        <v>21261</v>
      </c>
      <c r="M9" s="105"/>
      <c r="N9" s="36">
        <v>21279</v>
      </c>
      <c r="O9" s="36">
        <v>28361</v>
      </c>
      <c r="P9" s="36">
        <v>28641</v>
      </c>
      <c r="Q9" s="36">
        <v>28916</v>
      </c>
      <c r="R9" s="105"/>
      <c r="S9" s="36">
        <v>18042</v>
      </c>
      <c r="T9" s="36">
        <v>19399</v>
      </c>
      <c r="U9" s="36">
        <v>19643</v>
      </c>
      <c r="V9" s="36">
        <v>19887</v>
      </c>
      <c r="W9" s="105"/>
      <c r="X9" s="36">
        <v>20282</v>
      </c>
      <c r="Y9" s="36">
        <v>20507</v>
      </c>
      <c r="Z9" s="36">
        <v>20753</v>
      </c>
      <c r="AA9" s="36">
        <v>20995</v>
      </c>
      <c r="AB9" s="105"/>
      <c r="AC9" s="36">
        <v>21239</v>
      </c>
      <c r="AD9" s="36">
        <v>22183</v>
      </c>
      <c r="AE9" s="36">
        <v>22436</v>
      </c>
      <c r="AF9" s="36">
        <v>22828</v>
      </c>
      <c r="AG9" s="105"/>
      <c r="AH9" s="36">
        <v>23109</v>
      </c>
      <c r="AI9" s="36">
        <v>23221</v>
      </c>
      <c r="AJ9" s="36">
        <v>23475</v>
      </c>
      <c r="AK9" s="36">
        <v>25016</v>
      </c>
      <c r="AL9" s="105"/>
      <c r="AM9" s="36">
        <v>25864</v>
      </c>
      <c r="AN9" s="36">
        <v>25826</v>
      </c>
      <c r="AO9" s="36">
        <v>25988</v>
      </c>
      <c r="AP9" s="36">
        <v>26724</v>
      </c>
      <c r="AQ9" s="105"/>
      <c r="AR9" s="36">
        <v>26981</v>
      </c>
      <c r="AS9" s="36">
        <v>27243</v>
      </c>
      <c r="AT9" s="36">
        <v>27506</v>
      </c>
      <c r="AU9" s="36">
        <v>27767</v>
      </c>
      <c r="AV9" s="105"/>
      <c r="AW9" s="36">
        <v>28020</v>
      </c>
      <c r="AX9" s="36">
        <v>24567</v>
      </c>
      <c r="AY9" s="36">
        <v>24911</v>
      </c>
      <c r="AZ9" s="36">
        <v>20432</v>
      </c>
      <c r="BA9" s="105"/>
      <c r="BB9" s="36">
        <v>20624</v>
      </c>
      <c r="BC9" s="36">
        <v>20675</v>
      </c>
      <c r="BD9" s="115">
        <v>20641</v>
      </c>
      <c r="BE9" s="115">
        <v>20937</v>
      </c>
      <c r="BF9" s="105"/>
      <c r="BG9" s="38">
        <v>23431</v>
      </c>
      <c r="BH9" s="38">
        <v>29714</v>
      </c>
      <c r="BI9" s="38">
        <v>29920</v>
      </c>
      <c r="BJ9" s="38">
        <v>30122</v>
      </c>
      <c r="BK9" s="37"/>
      <c r="BL9" s="38">
        <v>30641</v>
      </c>
      <c r="BM9" s="38">
        <v>31809</v>
      </c>
      <c r="BN9" s="38">
        <v>31741</v>
      </c>
      <c r="BO9" s="38">
        <v>31936</v>
      </c>
      <c r="BP9" s="37"/>
      <c r="BQ9" s="38">
        <v>30752</v>
      </c>
      <c r="BR9" s="38">
        <v>30004</v>
      </c>
      <c r="BS9" s="38">
        <v>29897</v>
      </c>
      <c r="BT9" s="38">
        <v>30084</v>
      </c>
      <c r="BU9" s="37"/>
      <c r="BV9" s="38">
        <v>32219</v>
      </c>
      <c r="BY9" s="76"/>
    </row>
    <row r="10" spans="1:77" s="30" customFormat="1" x14ac:dyDescent="0.2">
      <c r="A10" s="74" t="s">
        <v>259</v>
      </c>
      <c r="B10" s="36">
        <v>117653</v>
      </c>
      <c r="C10" s="105"/>
      <c r="D10" s="36">
        <v>118331</v>
      </c>
      <c r="E10" s="36">
        <v>111413</v>
      </c>
      <c r="F10" s="36">
        <v>103076</v>
      </c>
      <c r="G10" s="36">
        <v>93307</v>
      </c>
      <c r="H10" s="105"/>
      <c r="I10" s="36">
        <v>105711</v>
      </c>
      <c r="J10" s="36">
        <v>136939</v>
      </c>
      <c r="K10" s="36">
        <v>144396</v>
      </c>
      <c r="L10" s="36">
        <v>187460</v>
      </c>
      <c r="M10" s="105"/>
      <c r="N10" s="36">
        <v>216140</v>
      </c>
      <c r="O10" s="36">
        <v>170181</v>
      </c>
      <c r="P10" s="36">
        <v>168485</v>
      </c>
      <c r="Q10" s="36">
        <v>163825</v>
      </c>
      <c r="R10" s="105"/>
      <c r="S10" s="36">
        <v>163317</v>
      </c>
      <c r="T10" s="36">
        <v>159427</v>
      </c>
      <c r="U10" s="36">
        <v>148309</v>
      </c>
      <c r="V10" s="36">
        <v>143028</v>
      </c>
      <c r="W10" s="105"/>
      <c r="X10" s="36">
        <v>137881</v>
      </c>
      <c r="Y10" s="36">
        <v>132508</v>
      </c>
      <c r="Z10" s="36">
        <v>140751</v>
      </c>
      <c r="AA10" s="36">
        <v>133366</v>
      </c>
      <c r="AB10" s="105"/>
      <c r="AC10" s="36">
        <v>133647</v>
      </c>
      <c r="AD10" s="36">
        <v>132182</v>
      </c>
      <c r="AE10" s="36">
        <v>342078</v>
      </c>
      <c r="AF10" s="36">
        <v>374384</v>
      </c>
      <c r="AG10" s="105"/>
      <c r="AH10" s="36">
        <v>373016</v>
      </c>
      <c r="AI10" s="36">
        <v>915099</v>
      </c>
      <c r="AJ10" s="36">
        <v>910516</v>
      </c>
      <c r="AK10" s="36">
        <v>907934</v>
      </c>
      <c r="AL10" s="105"/>
      <c r="AM10" s="36">
        <v>734268</v>
      </c>
      <c r="AN10" s="36">
        <v>718550</v>
      </c>
      <c r="AO10" s="36">
        <v>549096</v>
      </c>
      <c r="AP10" s="36">
        <v>538692</v>
      </c>
      <c r="AQ10" s="105"/>
      <c r="AR10" s="36">
        <v>355152</v>
      </c>
      <c r="AS10" s="36">
        <v>357123</v>
      </c>
      <c r="AT10" s="36">
        <v>355568</v>
      </c>
      <c r="AU10" s="36">
        <v>113081</v>
      </c>
      <c r="AV10" s="105"/>
      <c r="AW10" s="36">
        <v>2518</v>
      </c>
      <c r="AX10" s="36">
        <v>3769</v>
      </c>
      <c r="AY10" s="36">
        <v>3739</v>
      </c>
      <c r="AZ10" s="36">
        <v>3722</v>
      </c>
      <c r="BA10" s="105"/>
      <c r="BB10" s="36">
        <v>748</v>
      </c>
      <c r="BC10" s="36">
        <v>0</v>
      </c>
      <c r="BD10" s="115">
        <v>0</v>
      </c>
      <c r="BE10" s="115">
        <v>0</v>
      </c>
      <c r="BF10" s="105"/>
      <c r="BG10" s="38">
        <v>0</v>
      </c>
      <c r="BH10" s="38">
        <v>4191</v>
      </c>
      <c r="BI10" s="38">
        <v>4021</v>
      </c>
      <c r="BJ10" s="38">
        <v>3896</v>
      </c>
      <c r="BK10" s="37"/>
      <c r="BL10" s="38">
        <v>3298</v>
      </c>
      <c r="BM10" s="38">
        <v>6300</v>
      </c>
      <c r="BN10" s="38">
        <v>6260</v>
      </c>
      <c r="BO10" s="38">
        <v>6772</v>
      </c>
      <c r="BP10" s="37"/>
      <c r="BQ10" s="38">
        <v>5951</v>
      </c>
      <c r="BR10" s="38">
        <v>5841</v>
      </c>
      <c r="BS10" s="38">
        <v>5384</v>
      </c>
      <c r="BT10" s="38">
        <v>481268</v>
      </c>
      <c r="BU10" s="37"/>
      <c r="BV10" s="38">
        <v>278854</v>
      </c>
      <c r="BY10" s="76"/>
    </row>
    <row r="11" spans="1:77" s="30" customFormat="1" x14ac:dyDescent="0.2">
      <c r="A11" s="173" t="s">
        <v>232</v>
      </c>
      <c r="B11" s="36">
        <v>971666</v>
      </c>
      <c r="C11" s="105"/>
      <c r="D11" s="36">
        <v>776431</v>
      </c>
      <c r="E11" s="36">
        <v>1363365</v>
      </c>
      <c r="F11" s="36">
        <v>1181899</v>
      </c>
      <c r="G11" s="36">
        <v>1054833</v>
      </c>
      <c r="H11" s="105"/>
      <c r="I11" s="36">
        <v>851582</v>
      </c>
      <c r="J11" s="36">
        <v>2311422</v>
      </c>
      <c r="K11" s="36">
        <v>2058868</v>
      </c>
      <c r="L11" s="36">
        <v>1964483</v>
      </c>
      <c r="M11" s="105"/>
      <c r="N11" s="36">
        <v>1703670</v>
      </c>
      <c r="O11" s="36">
        <v>2348345</v>
      </c>
      <c r="P11" s="36">
        <v>1987621</v>
      </c>
      <c r="Q11" s="36">
        <v>1263093</v>
      </c>
      <c r="R11" s="105"/>
      <c r="S11" s="36">
        <v>1315108</v>
      </c>
      <c r="T11" s="36">
        <v>1881936</v>
      </c>
      <c r="U11" s="36">
        <v>1450941</v>
      </c>
      <c r="V11" s="36">
        <v>1635217</v>
      </c>
      <c r="W11" s="105"/>
      <c r="X11" s="36">
        <v>1400872</v>
      </c>
      <c r="Y11" s="36">
        <v>1308053</v>
      </c>
      <c r="Z11" s="36">
        <v>1134501</v>
      </c>
      <c r="AA11" s="36">
        <v>1335271</v>
      </c>
      <c r="AB11" s="105"/>
      <c r="AC11" s="36">
        <v>1296061</v>
      </c>
      <c r="AD11" s="36">
        <v>710482</v>
      </c>
      <c r="AE11" s="36">
        <v>595294</v>
      </c>
      <c r="AF11" s="36">
        <v>566524</v>
      </c>
      <c r="AG11" s="105"/>
      <c r="AH11" s="36">
        <v>569369</v>
      </c>
      <c r="AI11" s="36">
        <v>523665</v>
      </c>
      <c r="AJ11" s="36">
        <v>498777</v>
      </c>
      <c r="AK11" s="36">
        <v>540668</v>
      </c>
      <c r="AL11" s="105"/>
      <c r="AM11" s="36">
        <v>487272</v>
      </c>
      <c r="AN11" s="36">
        <v>448168</v>
      </c>
      <c r="AO11" s="36">
        <v>444768</v>
      </c>
      <c r="AP11" s="36">
        <v>475059</v>
      </c>
      <c r="AQ11" s="105"/>
      <c r="AR11" s="36">
        <v>501945</v>
      </c>
      <c r="AS11" s="36">
        <v>497300</v>
      </c>
      <c r="AT11" s="36">
        <v>481455</v>
      </c>
      <c r="AU11" s="36">
        <v>396832</v>
      </c>
      <c r="AV11" s="105"/>
      <c r="AW11" s="36">
        <v>403257</v>
      </c>
      <c r="AX11" s="36">
        <v>400476</v>
      </c>
      <c r="AY11" s="36">
        <v>383388</v>
      </c>
      <c r="AZ11" s="36">
        <v>382971</v>
      </c>
      <c r="BA11" s="105"/>
      <c r="BB11" s="36">
        <v>616795</v>
      </c>
      <c r="BC11" s="36">
        <v>173773</v>
      </c>
      <c r="BD11" s="115">
        <v>164771</v>
      </c>
      <c r="BE11" s="115">
        <v>172380</v>
      </c>
      <c r="BF11" s="105"/>
      <c r="BG11" s="38">
        <v>167207</v>
      </c>
      <c r="BH11" s="38">
        <v>157518</v>
      </c>
      <c r="BI11" s="38">
        <v>156355</v>
      </c>
      <c r="BJ11" s="38">
        <v>157113</v>
      </c>
      <c r="BK11" s="37"/>
      <c r="BL11" s="38">
        <v>179725</v>
      </c>
      <c r="BM11" s="38">
        <v>160417</v>
      </c>
      <c r="BN11" s="38">
        <v>170585</v>
      </c>
      <c r="BO11" s="38">
        <v>156801</v>
      </c>
      <c r="BP11" s="37"/>
      <c r="BQ11" s="38">
        <v>175081</v>
      </c>
      <c r="BR11" s="38">
        <v>170477</v>
      </c>
      <c r="BS11" s="38">
        <v>190988</v>
      </c>
      <c r="BT11" s="38">
        <v>173262</v>
      </c>
      <c r="BU11" s="37"/>
      <c r="BV11" s="57">
        <v>198650</v>
      </c>
      <c r="BY11" s="76"/>
    </row>
    <row r="12" spans="1:77" s="30" customFormat="1" x14ac:dyDescent="0.2">
      <c r="A12" s="74" t="s">
        <v>388</v>
      </c>
      <c r="B12" s="36">
        <v>49641</v>
      </c>
      <c r="C12" s="105"/>
      <c r="D12" s="36">
        <v>50895</v>
      </c>
      <c r="E12" s="36">
        <v>51997</v>
      </c>
      <c r="F12" s="36">
        <v>48171</v>
      </c>
      <c r="G12" s="36">
        <v>51389</v>
      </c>
      <c r="H12" s="105"/>
      <c r="I12" s="36">
        <v>44920</v>
      </c>
      <c r="J12" s="36">
        <v>63359</v>
      </c>
      <c r="K12" s="36">
        <v>83425</v>
      </c>
      <c r="L12" s="36">
        <v>89204</v>
      </c>
      <c r="M12" s="105"/>
      <c r="N12" s="36">
        <v>75032</v>
      </c>
      <c r="O12" s="36">
        <v>60228</v>
      </c>
      <c r="P12" s="36">
        <v>70963</v>
      </c>
      <c r="Q12" s="36">
        <v>132998</v>
      </c>
      <c r="R12" s="105"/>
      <c r="S12" s="36">
        <v>161391</v>
      </c>
      <c r="T12" s="36">
        <v>348448</v>
      </c>
      <c r="U12" s="36">
        <v>380923</v>
      </c>
      <c r="V12" s="36">
        <v>314787</v>
      </c>
      <c r="W12" s="105"/>
      <c r="X12" s="36">
        <v>195031</v>
      </c>
      <c r="Y12" s="36">
        <v>152042</v>
      </c>
      <c r="Z12" s="36">
        <v>55732</v>
      </c>
      <c r="AA12" s="36">
        <v>70318</v>
      </c>
      <c r="AB12" s="105"/>
      <c r="AC12" s="36">
        <v>97957</v>
      </c>
      <c r="AD12" s="36">
        <v>46574</v>
      </c>
      <c r="AE12" s="36">
        <v>42600</v>
      </c>
      <c r="AF12" s="36">
        <v>44774</v>
      </c>
      <c r="AG12" s="105"/>
      <c r="AH12" s="36">
        <v>40172</v>
      </c>
      <c r="AI12" s="36">
        <v>56638</v>
      </c>
      <c r="AJ12" s="36">
        <v>47998</v>
      </c>
      <c r="AK12" s="36">
        <v>50739</v>
      </c>
      <c r="AL12" s="105"/>
      <c r="AM12" s="36">
        <v>49442</v>
      </c>
      <c r="AN12" s="36">
        <v>81473</v>
      </c>
      <c r="AO12" s="36">
        <v>91637</v>
      </c>
      <c r="AP12" s="36">
        <v>79257</v>
      </c>
      <c r="AQ12" s="105"/>
      <c r="AR12" s="36"/>
      <c r="AS12" s="36"/>
      <c r="AT12" s="36"/>
      <c r="AU12" s="36"/>
      <c r="AV12" s="105"/>
      <c r="AW12" s="36"/>
      <c r="AX12" s="36"/>
      <c r="AY12" s="36"/>
      <c r="AZ12" s="36"/>
      <c r="BA12" s="105"/>
      <c r="BB12" s="36"/>
      <c r="BC12" s="36"/>
      <c r="BD12" s="115"/>
      <c r="BE12" s="115"/>
      <c r="BF12" s="105"/>
      <c r="BG12" s="38"/>
      <c r="BH12" s="38"/>
      <c r="BI12" s="38"/>
      <c r="BJ12" s="38"/>
      <c r="BK12" s="37"/>
      <c r="BL12" s="38"/>
      <c r="BM12" s="38"/>
      <c r="BN12" s="38"/>
      <c r="BO12" s="38"/>
      <c r="BP12" s="37"/>
      <c r="BQ12" s="38"/>
      <c r="BR12" s="38"/>
      <c r="BS12" s="38"/>
      <c r="BT12" s="38"/>
      <c r="BU12" s="37"/>
      <c r="BV12" s="57"/>
      <c r="BY12" s="76"/>
    </row>
    <row r="13" spans="1:77" s="30" customFormat="1" x14ac:dyDescent="0.2">
      <c r="A13" s="74" t="s">
        <v>455</v>
      </c>
      <c r="B13" s="36"/>
      <c r="C13" s="105"/>
      <c r="D13" s="36"/>
      <c r="E13" s="36"/>
      <c r="F13" s="36"/>
      <c r="G13" s="36"/>
      <c r="H13" s="105"/>
      <c r="I13" s="36"/>
      <c r="J13" s="36"/>
      <c r="K13" s="36"/>
      <c r="L13" s="36"/>
      <c r="M13" s="105"/>
      <c r="N13" s="36"/>
      <c r="O13" s="36"/>
      <c r="P13" s="36"/>
      <c r="Q13" s="36"/>
      <c r="R13" s="105"/>
      <c r="S13" s="36"/>
      <c r="T13" s="36"/>
      <c r="U13" s="36"/>
      <c r="V13" s="36"/>
      <c r="W13" s="105"/>
      <c r="X13" s="36"/>
      <c r="Y13" s="36"/>
      <c r="Z13" s="36"/>
      <c r="AA13" s="36"/>
      <c r="AB13" s="105"/>
      <c r="AC13" s="36"/>
      <c r="AD13" s="36">
        <v>7797</v>
      </c>
      <c r="AE13" s="36">
        <v>4000</v>
      </c>
      <c r="AF13" s="36"/>
      <c r="AG13" s="105"/>
      <c r="AH13" s="36">
        <v>48649</v>
      </c>
      <c r="AI13" s="36">
        <v>7741</v>
      </c>
      <c r="AJ13" s="36">
        <v>7741</v>
      </c>
      <c r="AK13" s="36">
        <v>7741</v>
      </c>
      <c r="AL13" s="105"/>
      <c r="AM13" s="36">
        <v>7741</v>
      </c>
      <c r="AN13" s="36">
        <v>7741</v>
      </c>
      <c r="AO13" s="36">
        <v>7742</v>
      </c>
      <c r="AP13" s="36">
        <v>7741</v>
      </c>
      <c r="AQ13" s="105"/>
      <c r="AR13" s="36"/>
      <c r="AS13" s="36"/>
      <c r="AT13" s="36"/>
      <c r="AU13" s="36"/>
      <c r="AV13" s="105"/>
      <c r="AW13" s="36"/>
      <c r="AX13" s="36"/>
      <c r="AY13" s="36"/>
      <c r="AZ13" s="36"/>
      <c r="BA13" s="105"/>
      <c r="BB13" s="36"/>
      <c r="BC13" s="36"/>
      <c r="BD13" s="115"/>
      <c r="BE13" s="115"/>
      <c r="BF13" s="105"/>
      <c r="BG13" s="38"/>
      <c r="BH13" s="38"/>
      <c r="BI13" s="38"/>
      <c r="BJ13" s="38"/>
      <c r="BK13" s="37"/>
      <c r="BL13" s="38"/>
      <c r="BM13" s="38"/>
      <c r="BN13" s="38"/>
      <c r="BO13" s="38"/>
      <c r="BP13" s="37"/>
      <c r="BQ13" s="38"/>
      <c r="BR13" s="38"/>
      <c r="BS13" s="38"/>
      <c r="BT13" s="38"/>
      <c r="BU13" s="37"/>
      <c r="BV13" s="57"/>
      <c r="BY13" s="76"/>
    </row>
    <row r="14" spans="1:77" s="30" customFormat="1" x14ac:dyDescent="0.2">
      <c r="A14" s="74" t="s">
        <v>385</v>
      </c>
      <c r="B14" s="36"/>
      <c r="C14" s="105"/>
      <c r="D14" s="36"/>
      <c r="E14" s="36"/>
      <c r="F14" s="36"/>
      <c r="G14" s="36"/>
      <c r="H14" s="105"/>
      <c r="I14" s="36"/>
      <c r="J14" s="36"/>
      <c r="K14" s="36"/>
      <c r="L14" s="36"/>
      <c r="M14" s="105"/>
      <c r="N14" s="36"/>
      <c r="O14" s="36"/>
      <c r="P14" s="36"/>
      <c r="Q14" s="36"/>
      <c r="R14" s="105"/>
      <c r="S14" s="36"/>
      <c r="T14" s="36"/>
      <c r="U14" s="36"/>
      <c r="V14" s="36"/>
      <c r="W14" s="105"/>
      <c r="X14" s="36"/>
      <c r="Y14" s="36"/>
      <c r="Z14" s="36"/>
      <c r="AA14" s="36"/>
      <c r="AB14" s="105"/>
      <c r="AC14" s="36"/>
      <c r="AD14" s="36"/>
      <c r="AE14" s="36"/>
      <c r="AF14" s="36"/>
      <c r="AG14" s="105"/>
      <c r="AH14" s="36"/>
      <c r="AI14" s="36"/>
      <c r="AJ14" s="36"/>
      <c r="AK14" s="36"/>
      <c r="AL14" s="105"/>
      <c r="AM14" s="36"/>
      <c r="AN14" s="36"/>
      <c r="AO14" s="36"/>
      <c r="AP14" s="36"/>
      <c r="AQ14" s="105"/>
      <c r="AR14" s="36">
        <v>40698</v>
      </c>
      <c r="AS14" s="36">
        <v>43304</v>
      </c>
      <c r="AT14" s="36">
        <v>42999</v>
      </c>
      <c r="AU14" s="36">
        <v>43039</v>
      </c>
      <c r="AV14" s="105"/>
      <c r="AW14" s="36">
        <v>42482</v>
      </c>
      <c r="AX14" s="36">
        <v>38982</v>
      </c>
      <c r="AY14" s="36">
        <v>38982</v>
      </c>
      <c r="AZ14" s="36">
        <v>23982</v>
      </c>
      <c r="BA14" s="105"/>
      <c r="BB14" s="36">
        <v>23982</v>
      </c>
      <c r="BC14" s="36">
        <v>51576</v>
      </c>
      <c r="BD14" s="115">
        <v>42171</v>
      </c>
      <c r="BE14" s="115">
        <v>41365</v>
      </c>
      <c r="BF14" s="105"/>
      <c r="BG14" s="38">
        <v>47479</v>
      </c>
      <c r="BH14" s="38">
        <v>54070</v>
      </c>
      <c r="BI14" s="38">
        <v>58695</v>
      </c>
      <c r="BJ14" s="38">
        <v>61615</v>
      </c>
      <c r="BK14" s="37"/>
      <c r="BL14" s="38">
        <v>61761</v>
      </c>
      <c r="BM14" s="38">
        <v>53857</v>
      </c>
      <c r="BN14" s="38">
        <v>49709</v>
      </c>
      <c r="BO14" s="38">
        <v>58661</v>
      </c>
      <c r="BP14" s="37"/>
      <c r="BQ14" s="38">
        <v>66735</v>
      </c>
      <c r="BR14" s="38">
        <v>78547</v>
      </c>
      <c r="BS14" s="38">
        <v>79297</v>
      </c>
      <c r="BT14" s="38">
        <v>81830</v>
      </c>
      <c r="BU14" s="37"/>
      <c r="BV14" s="38">
        <v>70490</v>
      </c>
      <c r="BY14" s="76"/>
    </row>
    <row r="15" spans="1:77" s="30" customFormat="1" x14ac:dyDescent="0.2">
      <c r="A15" s="74" t="s">
        <v>386</v>
      </c>
      <c r="B15" s="36"/>
      <c r="C15" s="105"/>
      <c r="D15" s="36"/>
      <c r="E15" s="36"/>
      <c r="F15" s="36"/>
      <c r="G15" s="36"/>
      <c r="H15" s="105"/>
      <c r="I15" s="36"/>
      <c r="J15" s="36"/>
      <c r="K15" s="36"/>
      <c r="L15" s="36"/>
      <c r="M15" s="105"/>
      <c r="N15" s="36"/>
      <c r="O15" s="36"/>
      <c r="P15" s="36"/>
      <c r="Q15" s="36"/>
      <c r="R15" s="105"/>
      <c r="S15" s="36"/>
      <c r="T15" s="36"/>
      <c r="U15" s="36"/>
      <c r="V15" s="36"/>
      <c r="W15" s="105"/>
      <c r="X15" s="36"/>
      <c r="Y15" s="36"/>
      <c r="Z15" s="36"/>
      <c r="AA15" s="36"/>
      <c r="AB15" s="105"/>
      <c r="AC15" s="36"/>
      <c r="AD15" s="36"/>
      <c r="AE15" s="36"/>
      <c r="AF15" s="36"/>
      <c r="AG15" s="105"/>
      <c r="AH15" s="36"/>
      <c r="AI15" s="36"/>
      <c r="AJ15" s="36"/>
      <c r="AK15" s="36"/>
      <c r="AL15" s="105"/>
      <c r="AM15" s="36"/>
      <c r="AN15" s="36"/>
      <c r="AO15" s="36"/>
      <c r="AP15" s="36"/>
      <c r="AQ15" s="105"/>
      <c r="AR15" s="36">
        <v>33364</v>
      </c>
      <c r="AS15" s="36">
        <v>38960</v>
      </c>
      <c r="AT15" s="36">
        <v>49863</v>
      </c>
      <c r="AU15" s="36">
        <v>60927</v>
      </c>
      <c r="AV15" s="105"/>
      <c r="AW15" s="36">
        <v>112</v>
      </c>
      <c r="AX15" s="36">
        <v>0</v>
      </c>
      <c r="AY15" s="36">
        <v>0</v>
      </c>
      <c r="AZ15" s="36">
        <v>0</v>
      </c>
      <c r="BA15" s="105"/>
      <c r="BB15" s="36">
        <v>0</v>
      </c>
      <c r="BC15" s="36">
        <v>2444</v>
      </c>
      <c r="BD15" s="115">
        <v>2592</v>
      </c>
      <c r="BE15" s="115">
        <v>99</v>
      </c>
      <c r="BF15" s="105"/>
      <c r="BG15" s="38">
        <v>99</v>
      </c>
      <c r="BH15" s="38">
        <v>2113</v>
      </c>
      <c r="BI15" s="38">
        <v>8520</v>
      </c>
      <c r="BJ15" s="38">
        <v>12981</v>
      </c>
      <c r="BK15" s="37"/>
      <c r="BL15" s="38">
        <v>1860</v>
      </c>
      <c r="BM15" s="38">
        <v>1782</v>
      </c>
      <c r="BN15" s="38">
        <v>1808</v>
      </c>
      <c r="BO15" s="38">
        <v>1761</v>
      </c>
      <c r="BP15" s="37"/>
      <c r="BQ15" s="38">
        <v>1504</v>
      </c>
      <c r="BR15" s="38">
        <v>1588</v>
      </c>
      <c r="BS15" s="38">
        <v>1620</v>
      </c>
      <c r="BT15" s="38">
        <v>1572</v>
      </c>
      <c r="BU15" s="37"/>
      <c r="BV15" s="38">
        <v>1557</v>
      </c>
      <c r="BY15" s="76"/>
    </row>
    <row r="16" spans="1:77" s="30" customFormat="1" x14ac:dyDescent="0.2">
      <c r="A16" s="74" t="s">
        <v>387</v>
      </c>
      <c r="B16" s="36"/>
      <c r="C16" s="105"/>
      <c r="D16" s="36"/>
      <c r="E16" s="36"/>
      <c r="F16" s="36"/>
      <c r="G16" s="36"/>
      <c r="H16" s="105"/>
      <c r="I16" s="36"/>
      <c r="J16" s="36"/>
      <c r="K16" s="36"/>
      <c r="L16" s="36"/>
      <c r="M16" s="105"/>
      <c r="N16" s="36"/>
      <c r="O16" s="36"/>
      <c r="P16" s="36"/>
      <c r="Q16" s="36"/>
      <c r="R16" s="105"/>
      <c r="S16" s="36"/>
      <c r="T16" s="36"/>
      <c r="U16" s="36"/>
      <c r="V16" s="36"/>
      <c r="W16" s="105"/>
      <c r="X16" s="36"/>
      <c r="Y16" s="36"/>
      <c r="Z16" s="36"/>
      <c r="AA16" s="36"/>
      <c r="AB16" s="105"/>
      <c r="AC16" s="36"/>
      <c r="AD16" s="36"/>
      <c r="AE16" s="36"/>
      <c r="AF16" s="36"/>
      <c r="AG16" s="105"/>
      <c r="AH16" s="36"/>
      <c r="AI16" s="36"/>
      <c r="AJ16" s="36"/>
      <c r="AK16" s="36"/>
      <c r="AL16" s="105"/>
      <c r="AM16" s="36"/>
      <c r="AN16" s="36"/>
      <c r="AO16" s="36"/>
      <c r="AP16" s="36"/>
      <c r="AQ16" s="105"/>
      <c r="AR16" s="36">
        <v>29553</v>
      </c>
      <c r="AS16" s="36">
        <v>29558</v>
      </c>
      <c r="AT16" s="36">
        <v>26995</v>
      </c>
      <c r="AU16" s="36">
        <v>33703</v>
      </c>
      <c r="AV16" s="105"/>
      <c r="AW16" s="36">
        <v>40267</v>
      </c>
      <c r="AX16" s="36">
        <v>0</v>
      </c>
      <c r="AY16" s="36">
        <v>0</v>
      </c>
      <c r="AZ16" s="36">
        <v>0</v>
      </c>
      <c r="BA16" s="105"/>
      <c r="BB16" s="36">
        <v>844</v>
      </c>
      <c r="BC16" s="36">
        <v>5363</v>
      </c>
      <c r="BD16" s="115">
        <v>66182</v>
      </c>
      <c r="BE16" s="115">
        <v>0</v>
      </c>
      <c r="BF16" s="105"/>
      <c r="BG16" s="38">
        <v>0</v>
      </c>
      <c r="BH16" s="38">
        <v>0</v>
      </c>
      <c r="BI16" s="38">
        <v>0</v>
      </c>
      <c r="BJ16" s="38">
        <v>0</v>
      </c>
      <c r="BK16" s="37"/>
      <c r="BL16" s="38">
        <v>0</v>
      </c>
      <c r="BM16" s="38">
        <v>0</v>
      </c>
      <c r="BN16" s="38">
        <v>0</v>
      </c>
      <c r="BO16" s="38">
        <v>0</v>
      </c>
      <c r="BP16" s="37"/>
      <c r="BQ16" s="38">
        <v>0</v>
      </c>
      <c r="BR16" s="38">
        <v>0</v>
      </c>
      <c r="BS16" s="38">
        <v>0</v>
      </c>
      <c r="BT16" s="38">
        <v>0</v>
      </c>
      <c r="BU16" s="37"/>
      <c r="BV16" s="38">
        <v>0</v>
      </c>
      <c r="BY16" s="76"/>
    </row>
    <row r="17" spans="1:77" s="30" customFormat="1" x14ac:dyDescent="0.2">
      <c r="A17" s="74" t="s">
        <v>233</v>
      </c>
      <c r="B17" s="36">
        <v>22534</v>
      </c>
      <c r="C17" s="105"/>
      <c r="D17" s="36">
        <v>25730</v>
      </c>
      <c r="E17" s="36">
        <v>111974</v>
      </c>
      <c r="F17" s="36">
        <v>89097</v>
      </c>
      <c r="G17" s="36">
        <v>35865</v>
      </c>
      <c r="H17" s="105"/>
      <c r="I17" s="36">
        <v>17306</v>
      </c>
      <c r="J17" s="36">
        <v>338644</v>
      </c>
      <c r="K17" s="36">
        <v>19450</v>
      </c>
      <c r="L17" s="36">
        <v>4660</v>
      </c>
      <c r="M17" s="105"/>
      <c r="N17" s="36">
        <v>6647</v>
      </c>
      <c r="O17" s="36">
        <v>9043</v>
      </c>
      <c r="P17" s="36">
        <v>48950</v>
      </c>
      <c r="Q17" s="36">
        <v>12239</v>
      </c>
      <c r="R17" s="105"/>
      <c r="S17" s="36">
        <v>12213</v>
      </c>
      <c r="T17" s="36">
        <v>885901</v>
      </c>
      <c r="U17" s="36">
        <v>387120</v>
      </c>
      <c r="V17" s="36">
        <v>307383</v>
      </c>
      <c r="W17" s="105"/>
      <c r="X17" s="36">
        <v>74434</v>
      </c>
      <c r="Y17" s="36">
        <v>428725</v>
      </c>
      <c r="Z17" s="36">
        <v>391157</v>
      </c>
      <c r="AA17" s="36">
        <v>143530</v>
      </c>
      <c r="AB17" s="105"/>
      <c r="AC17" s="36">
        <v>72381</v>
      </c>
      <c r="AD17" s="36">
        <v>178393</v>
      </c>
      <c r="AE17" s="36">
        <v>128880</v>
      </c>
      <c r="AF17" s="36">
        <v>217552</v>
      </c>
      <c r="AG17" s="105"/>
      <c r="AH17" s="36">
        <v>20862</v>
      </c>
      <c r="AI17" s="36">
        <v>237662</v>
      </c>
      <c r="AJ17" s="36">
        <v>149367</v>
      </c>
      <c r="AK17" s="36">
        <v>6634</v>
      </c>
      <c r="AL17" s="105"/>
      <c r="AM17" s="36">
        <v>23257</v>
      </c>
      <c r="AN17" s="36">
        <v>219213</v>
      </c>
      <c r="AO17" s="36">
        <v>98445</v>
      </c>
      <c r="AP17" s="36">
        <v>47087</v>
      </c>
      <c r="AQ17" s="105"/>
      <c r="AR17" s="36">
        <v>30729</v>
      </c>
      <c r="AS17" s="36">
        <v>62075</v>
      </c>
      <c r="AT17" s="36">
        <v>48403</v>
      </c>
      <c r="AU17" s="36">
        <v>51327</v>
      </c>
      <c r="AV17" s="105"/>
      <c r="AW17" s="36">
        <v>30690</v>
      </c>
      <c r="AX17" s="36">
        <v>87602</v>
      </c>
      <c r="AY17" s="36">
        <v>91967</v>
      </c>
      <c r="AZ17" s="36">
        <v>58802</v>
      </c>
      <c r="BA17" s="105"/>
      <c r="BB17" s="36">
        <v>28323</v>
      </c>
      <c r="BC17" s="36">
        <v>44294</v>
      </c>
      <c r="BD17" s="115">
        <v>38715</v>
      </c>
      <c r="BE17" s="115">
        <v>59724</v>
      </c>
      <c r="BF17" s="105"/>
      <c r="BG17" s="38">
        <v>20739</v>
      </c>
      <c r="BH17" s="38">
        <v>167045</v>
      </c>
      <c r="BI17" s="38">
        <v>169050</v>
      </c>
      <c r="BJ17" s="38">
        <v>2943</v>
      </c>
      <c r="BK17" s="37"/>
      <c r="BL17" s="38">
        <v>8106</v>
      </c>
      <c r="BM17" s="38">
        <v>2879</v>
      </c>
      <c r="BN17" s="38">
        <v>1749</v>
      </c>
      <c r="BO17" s="38">
        <v>348</v>
      </c>
      <c r="BP17" s="37"/>
      <c r="BQ17" s="38">
        <v>376</v>
      </c>
      <c r="BR17" s="38">
        <v>4118</v>
      </c>
      <c r="BS17" s="38">
        <v>4137</v>
      </c>
      <c r="BT17" s="38">
        <v>217</v>
      </c>
      <c r="BU17" s="37"/>
      <c r="BV17" s="38">
        <v>237</v>
      </c>
      <c r="BY17" s="76"/>
    </row>
    <row r="18" spans="1:77" s="30" customFormat="1" x14ac:dyDescent="0.2">
      <c r="A18" s="74" t="s">
        <v>389</v>
      </c>
      <c r="B18" s="36">
        <v>11558</v>
      </c>
      <c r="C18" s="105"/>
      <c r="D18" s="36">
        <v>10109</v>
      </c>
      <c r="E18" s="36">
        <v>12639</v>
      </c>
      <c r="F18" s="36">
        <v>13679</v>
      </c>
      <c r="G18" s="36">
        <v>12477</v>
      </c>
      <c r="H18" s="105"/>
      <c r="I18" s="36">
        <v>11586</v>
      </c>
      <c r="J18" s="36">
        <v>11941</v>
      </c>
      <c r="K18" s="36">
        <v>10971</v>
      </c>
      <c r="L18" s="36">
        <v>10646</v>
      </c>
      <c r="M18" s="105"/>
      <c r="N18" s="36">
        <v>8991</v>
      </c>
      <c r="O18" s="36">
        <v>10071</v>
      </c>
      <c r="P18" s="36">
        <v>9549</v>
      </c>
      <c r="Q18" s="36">
        <v>9237</v>
      </c>
      <c r="R18" s="105"/>
      <c r="S18" s="36">
        <v>8970</v>
      </c>
      <c r="T18" s="36">
        <v>10807</v>
      </c>
      <c r="U18" s="36">
        <v>11493</v>
      </c>
      <c r="V18" s="36">
        <v>10772</v>
      </c>
      <c r="W18" s="105"/>
      <c r="X18" s="36">
        <v>11180</v>
      </c>
      <c r="Y18" s="36">
        <v>12183</v>
      </c>
      <c r="Z18" s="36">
        <v>12432</v>
      </c>
      <c r="AA18" s="36">
        <v>12916</v>
      </c>
      <c r="AB18" s="105"/>
      <c r="AC18" s="36">
        <v>11256</v>
      </c>
      <c r="AD18" s="36">
        <v>12106</v>
      </c>
      <c r="AE18" s="36">
        <v>13322</v>
      </c>
      <c r="AF18" s="36">
        <v>12887</v>
      </c>
      <c r="AG18" s="105"/>
      <c r="AH18" s="36">
        <v>12749</v>
      </c>
      <c r="AI18" s="36">
        <v>11797</v>
      </c>
      <c r="AJ18" s="36">
        <v>11188</v>
      </c>
      <c r="AK18" s="36">
        <v>11715</v>
      </c>
      <c r="AL18" s="105"/>
      <c r="AM18" s="36">
        <v>12905</v>
      </c>
      <c r="AN18" s="36">
        <v>14868</v>
      </c>
      <c r="AO18" s="36">
        <v>14165</v>
      </c>
      <c r="AP18" s="36">
        <v>15297</v>
      </c>
      <c r="AQ18" s="105"/>
      <c r="AR18" s="36"/>
      <c r="AS18" s="36"/>
      <c r="AT18" s="36"/>
      <c r="AU18" s="36"/>
      <c r="AV18" s="105"/>
      <c r="AW18" s="36"/>
      <c r="AX18" s="36"/>
      <c r="AY18" s="36"/>
      <c r="AZ18" s="36"/>
      <c r="BA18" s="105"/>
      <c r="BB18" s="36"/>
      <c r="BC18" s="36"/>
      <c r="BD18" s="115"/>
      <c r="BE18" s="115"/>
      <c r="BF18" s="105"/>
      <c r="BG18" s="38"/>
      <c r="BH18" s="38"/>
      <c r="BI18" s="38"/>
      <c r="BJ18" s="38"/>
      <c r="BK18" s="37"/>
      <c r="BL18" s="38"/>
      <c r="BM18" s="38"/>
      <c r="BN18" s="38"/>
      <c r="BO18" s="38"/>
      <c r="BP18" s="37"/>
      <c r="BQ18" s="38"/>
      <c r="BR18" s="38"/>
      <c r="BS18" s="38"/>
      <c r="BT18" s="38"/>
      <c r="BU18" s="37"/>
      <c r="BV18" s="38"/>
      <c r="BY18" s="76"/>
    </row>
    <row r="19" spans="1:77" s="30" customFormat="1" x14ac:dyDescent="0.2">
      <c r="A19" s="74" t="s">
        <v>413</v>
      </c>
      <c r="B19" s="36">
        <v>624</v>
      </c>
      <c r="C19" s="105"/>
      <c r="D19" s="36">
        <v>865</v>
      </c>
      <c r="E19" s="36">
        <v>1129</v>
      </c>
      <c r="F19" s="36">
        <v>1332</v>
      </c>
      <c r="G19" s="36">
        <v>1540</v>
      </c>
      <c r="H19" s="105"/>
      <c r="I19" s="36">
        <v>1646</v>
      </c>
      <c r="J19" s="36">
        <v>1245</v>
      </c>
      <c r="K19" s="36">
        <v>949</v>
      </c>
      <c r="L19" s="36">
        <v>902</v>
      </c>
      <c r="M19" s="105"/>
      <c r="N19" s="36">
        <v>979</v>
      </c>
      <c r="O19" s="36">
        <v>976</v>
      </c>
      <c r="P19" s="36">
        <v>1002</v>
      </c>
      <c r="Q19" s="36">
        <v>1074</v>
      </c>
      <c r="R19" s="105"/>
      <c r="S19" s="36">
        <v>1168</v>
      </c>
      <c r="T19" s="36">
        <v>778</v>
      </c>
      <c r="U19" s="36">
        <v>558</v>
      </c>
      <c r="V19" s="36">
        <v>512</v>
      </c>
      <c r="W19" s="105"/>
      <c r="X19" s="36">
        <v>580</v>
      </c>
      <c r="Y19" s="36">
        <v>677</v>
      </c>
      <c r="Z19" s="36">
        <v>772</v>
      </c>
      <c r="AA19" s="36">
        <v>693</v>
      </c>
      <c r="AB19" s="105"/>
      <c r="AC19" s="36">
        <v>513</v>
      </c>
      <c r="AD19" s="36">
        <v>450</v>
      </c>
      <c r="AE19" s="36">
        <v>901</v>
      </c>
      <c r="AF19" s="36">
        <v>213</v>
      </c>
      <c r="AG19" s="105"/>
      <c r="AH19" s="36">
        <v>319</v>
      </c>
      <c r="AI19" s="36">
        <v>755</v>
      </c>
      <c r="AJ19" s="36">
        <v>912</v>
      </c>
      <c r="AK19" s="36">
        <v>569</v>
      </c>
      <c r="AL19" s="105"/>
      <c r="AM19" s="36"/>
      <c r="AN19" s="36"/>
      <c r="AO19" s="36"/>
      <c r="AP19" s="36"/>
      <c r="AQ19" s="105"/>
      <c r="AR19" s="36"/>
      <c r="AS19" s="36"/>
      <c r="AT19" s="36"/>
      <c r="AU19" s="36"/>
      <c r="AV19" s="105"/>
      <c r="AW19" s="36"/>
      <c r="AX19" s="36"/>
      <c r="AY19" s="36"/>
      <c r="AZ19" s="36"/>
      <c r="BA19" s="105"/>
      <c r="BB19" s="36"/>
      <c r="BC19" s="36"/>
      <c r="BD19" s="115"/>
      <c r="BE19" s="115"/>
      <c r="BF19" s="105"/>
      <c r="BG19" s="38"/>
      <c r="BH19" s="38"/>
      <c r="BI19" s="38"/>
      <c r="BJ19" s="38"/>
      <c r="BK19" s="37"/>
      <c r="BL19" s="38"/>
      <c r="BM19" s="38"/>
      <c r="BN19" s="38"/>
      <c r="BO19" s="38"/>
      <c r="BP19" s="37"/>
      <c r="BQ19" s="38"/>
      <c r="BR19" s="38"/>
      <c r="BS19" s="38"/>
      <c r="BT19" s="38"/>
      <c r="BU19" s="37"/>
      <c r="BV19" s="38"/>
      <c r="BY19" s="76"/>
    </row>
    <row r="20" spans="1:77" s="30" customFormat="1" x14ac:dyDescent="0.2">
      <c r="A20" s="74" t="s">
        <v>234</v>
      </c>
      <c r="B20" s="36">
        <v>188412</v>
      </c>
      <c r="C20" s="105"/>
      <c r="D20" s="36">
        <v>180276</v>
      </c>
      <c r="E20" s="36">
        <v>178142</v>
      </c>
      <c r="F20" s="36">
        <v>177394</v>
      </c>
      <c r="G20" s="36">
        <v>177394</v>
      </c>
      <c r="H20" s="105"/>
      <c r="I20" s="36">
        <v>177394</v>
      </c>
      <c r="J20" s="36">
        <v>169472</v>
      </c>
      <c r="K20" s="36">
        <v>159520</v>
      </c>
      <c r="L20" s="36">
        <v>159520</v>
      </c>
      <c r="M20" s="105"/>
      <c r="N20" s="36">
        <v>165248</v>
      </c>
      <c r="O20" s="36">
        <v>157429</v>
      </c>
      <c r="P20" s="36">
        <v>155204</v>
      </c>
      <c r="Q20" s="36">
        <v>152980</v>
      </c>
      <c r="R20" s="105"/>
      <c r="S20" s="36">
        <v>147925</v>
      </c>
      <c r="T20" s="36">
        <v>147897</v>
      </c>
      <c r="U20" s="36">
        <v>145751</v>
      </c>
      <c r="V20" s="36">
        <v>145751</v>
      </c>
      <c r="W20" s="105"/>
      <c r="X20" s="36">
        <v>147671</v>
      </c>
      <c r="Y20" s="36">
        <v>141226</v>
      </c>
      <c r="Z20" s="36">
        <v>141226</v>
      </c>
      <c r="AA20" s="36">
        <v>141226</v>
      </c>
      <c r="AB20" s="105"/>
      <c r="AC20" s="36">
        <v>141591</v>
      </c>
      <c r="AD20" s="36">
        <v>134982</v>
      </c>
      <c r="AE20" s="36">
        <v>134982</v>
      </c>
      <c r="AF20" s="36">
        <v>134010</v>
      </c>
      <c r="AG20" s="105"/>
      <c r="AH20" s="36">
        <v>133998</v>
      </c>
      <c r="AI20" s="36">
        <v>125808</v>
      </c>
      <c r="AJ20" s="36">
        <v>129258</v>
      </c>
      <c r="AK20" s="36">
        <v>128280</v>
      </c>
      <c r="AL20" s="105"/>
      <c r="AM20" s="36">
        <v>128279</v>
      </c>
      <c r="AN20" s="36">
        <v>120126</v>
      </c>
      <c r="AO20" s="36">
        <v>120126</v>
      </c>
      <c r="AP20" s="36">
        <v>121833</v>
      </c>
      <c r="AQ20" s="105"/>
      <c r="AR20" s="36">
        <v>121806</v>
      </c>
      <c r="AS20" s="36">
        <v>112639</v>
      </c>
      <c r="AT20" s="36">
        <v>112197</v>
      </c>
      <c r="AU20" s="36">
        <v>111244</v>
      </c>
      <c r="AV20" s="105"/>
      <c r="AW20" s="36">
        <v>111218</v>
      </c>
      <c r="AX20" s="36">
        <v>101360</v>
      </c>
      <c r="AY20" s="36">
        <v>101360</v>
      </c>
      <c r="AZ20" s="36">
        <v>100370</v>
      </c>
      <c r="BA20" s="105"/>
      <c r="BB20" s="36">
        <v>90872</v>
      </c>
      <c r="BC20" s="36">
        <v>0</v>
      </c>
      <c r="BD20" s="36">
        <v>0</v>
      </c>
      <c r="BE20" s="36">
        <v>0</v>
      </c>
      <c r="BF20" s="105"/>
      <c r="BG20" s="38">
        <v>0</v>
      </c>
      <c r="BH20" s="38">
        <v>0</v>
      </c>
      <c r="BI20" s="38">
        <v>0</v>
      </c>
      <c r="BJ20" s="38">
        <v>0</v>
      </c>
      <c r="BK20" s="37"/>
      <c r="BL20" s="38">
        <v>0</v>
      </c>
      <c r="BM20" s="38">
        <v>0</v>
      </c>
      <c r="BN20" s="38">
        <v>0</v>
      </c>
      <c r="BO20" s="38">
        <v>0</v>
      </c>
      <c r="BP20" s="37"/>
      <c r="BQ20" s="38">
        <v>0</v>
      </c>
      <c r="BR20" s="38">
        <v>0</v>
      </c>
      <c r="BS20" s="38">
        <v>0</v>
      </c>
      <c r="BT20" s="38">
        <v>0</v>
      </c>
      <c r="BU20" s="37"/>
      <c r="BV20" s="38">
        <v>0</v>
      </c>
      <c r="BY20" s="76"/>
    </row>
    <row r="21" spans="1:77" s="30" customFormat="1" x14ac:dyDescent="0.2">
      <c r="C21" s="105"/>
      <c r="H21" s="105"/>
      <c r="M21" s="105"/>
      <c r="R21" s="105"/>
      <c r="S21" s="124"/>
      <c r="T21" s="124"/>
      <c r="U21" s="124"/>
      <c r="W21" s="105"/>
      <c r="AB21" s="105"/>
      <c r="AG21" s="105"/>
      <c r="AL21" s="105"/>
      <c r="AQ21" s="105"/>
      <c r="AR21" s="88"/>
      <c r="AS21" s="88"/>
      <c r="AT21" s="88"/>
      <c r="AU21" s="88"/>
      <c r="AV21" s="105"/>
      <c r="AW21" s="88"/>
      <c r="AX21" s="88"/>
      <c r="AY21" s="88"/>
      <c r="AZ21" s="88"/>
      <c r="BA21" s="105"/>
      <c r="BB21" s="88"/>
      <c r="BC21" s="88"/>
      <c r="BD21" s="88"/>
      <c r="BE21" s="88"/>
      <c r="BF21" s="105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Y21" s="76"/>
    </row>
    <row r="22" spans="1:77" s="32" customFormat="1" x14ac:dyDescent="0.2">
      <c r="A22" s="185" t="s">
        <v>5</v>
      </c>
      <c r="B22" s="44">
        <v>12094150</v>
      </c>
      <c r="C22" s="107"/>
      <c r="D22" s="44">
        <v>15262871</v>
      </c>
      <c r="E22" s="44">
        <v>14857296</v>
      </c>
      <c r="F22" s="44">
        <v>13112437</v>
      </c>
      <c r="G22" s="44">
        <v>13667582</v>
      </c>
      <c r="H22" s="107"/>
      <c r="I22" s="44">
        <v>19128497</v>
      </c>
      <c r="J22" s="44">
        <v>14965757</v>
      </c>
      <c r="K22" s="44">
        <v>13114959</v>
      </c>
      <c r="L22" s="44">
        <v>12577438</v>
      </c>
      <c r="M22" s="107"/>
      <c r="N22" s="44">
        <v>17473767</v>
      </c>
      <c r="O22" s="44">
        <v>14017003</v>
      </c>
      <c r="P22" s="44">
        <v>12719786</v>
      </c>
      <c r="Q22" s="44">
        <v>12132328</v>
      </c>
      <c r="R22" s="107"/>
      <c r="S22" s="44">
        <v>14273352</v>
      </c>
      <c r="T22" s="44">
        <v>12394831</v>
      </c>
      <c r="U22" s="44">
        <v>12671289</v>
      </c>
      <c r="V22" s="44">
        <v>13297100</v>
      </c>
      <c r="W22" s="107"/>
      <c r="X22" s="44">
        <v>12289954</v>
      </c>
      <c r="Y22" s="44">
        <v>11442029</v>
      </c>
      <c r="Z22" s="44">
        <v>9159233</v>
      </c>
      <c r="AA22" s="44">
        <v>9143570</v>
      </c>
      <c r="AB22" s="107"/>
      <c r="AC22" s="44">
        <v>8122053</v>
      </c>
      <c r="AD22" s="44">
        <v>8408531</v>
      </c>
      <c r="AE22" s="44">
        <v>7528474</v>
      </c>
      <c r="AF22" s="44">
        <v>7795903</v>
      </c>
      <c r="AG22" s="107"/>
      <c r="AH22" s="44">
        <v>9051835</v>
      </c>
      <c r="AI22" s="44">
        <v>8376181</v>
      </c>
      <c r="AJ22" s="44">
        <v>8356714</v>
      </c>
      <c r="AK22" s="44">
        <v>6590821</v>
      </c>
      <c r="AL22" s="107"/>
      <c r="AM22" s="44">
        <v>6928351</v>
      </c>
      <c r="AN22" s="44">
        <v>6950030</v>
      </c>
      <c r="AO22" s="44">
        <v>6123011</v>
      </c>
      <c r="AP22" s="44">
        <v>5867758</v>
      </c>
      <c r="AQ22" s="107"/>
      <c r="AR22" s="44">
        <v>6232080</v>
      </c>
      <c r="AS22" s="44">
        <v>4348402</v>
      </c>
      <c r="AT22" s="44">
        <v>4206479</v>
      </c>
      <c r="AU22" s="44">
        <v>4250397</v>
      </c>
      <c r="AV22" s="107"/>
      <c r="AW22" s="44">
        <v>5049920</v>
      </c>
      <c r="AX22" s="44">
        <f>SUM(AX23:AX36)</f>
        <v>4628578</v>
      </c>
      <c r="AY22" s="44">
        <v>4777448</v>
      </c>
      <c r="AZ22" s="44">
        <v>4676726</v>
      </c>
      <c r="BA22" s="107"/>
      <c r="BB22" s="44">
        <v>4785554</v>
      </c>
      <c r="BC22" s="44">
        <v>5775723</v>
      </c>
      <c r="BD22" s="154">
        <v>4350309</v>
      </c>
      <c r="BE22" s="154">
        <v>4513586</v>
      </c>
      <c r="BF22" s="107"/>
      <c r="BG22" s="46">
        <v>3763901</v>
      </c>
      <c r="BH22" s="46">
        <v>3835841</v>
      </c>
      <c r="BI22" s="46">
        <v>3850325</v>
      </c>
      <c r="BJ22" s="46">
        <v>3767423</v>
      </c>
      <c r="BK22" s="62"/>
      <c r="BL22" s="46">
        <v>3957212</v>
      </c>
      <c r="BM22" s="46">
        <v>3830133</v>
      </c>
      <c r="BN22" s="46">
        <v>3552840</v>
      </c>
      <c r="BO22" s="46">
        <v>3570275</v>
      </c>
      <c r="BP22" s="62"/>
      <c r="BQ22" s="46">
        <v>3669033</v>
      </c>
      <c r="BR22" s="46">
        <v>3991305</v>
      </c>
      <c r="BS22" s="46">
        <v>4148919</v>
      </c>
      <c r="BT22" s="46">
        <v>4029609</v>
      </c>
      <c r="BU22" s="62"/>
      <c r="BV22" s="46">
        <v>4331465</v>
      </c>
      <c r="BY22" s="76"/>
    </row>
    <row r="23" spans="1:77" s="30" customFormat="1" ht="13.5" x14ac:dyDescent="0.25">
      <c r="A23" s="74" t="s">
        <v>132</v>
      </c>
      <c r="B23" s="36">
        <v>597333</v>
      </c>
      <c r="C23" s="105"/>
      <c r="D23" s="36">
        <v>3622376</v>
      </c>
      <c r="E23" s="36">
        <v>399435</v>
      </c>
      <c r="F23" s="36">
        <v>362175</v>
      </c>
      <c r="G23" s="36">
        <v>476584</v>
      </c>
      <c r="H23" s="105"/>
      <c r="I23" s="36">
        <v>6952783</v>
      </c>
      <c r="J23" s="36">
        <v>250272</v>
      </c>
      <c r="K23" s="36">
        <v>247230</v>
      </c>
      <c r="L23" s="36">
        <v>539485</v>
      </c>
      <c r="M23" s="105"/>
      <c r="N23" s="36">
        <v>3731418</v>
      </c>
      <c r="O23" s="36">
        <v>58911</v>
      </c>
      <c r="P23" s="36">
        <v>58570</v>
      </c>
      <c r="Q23" s="36">
        <v>64125</v>
      </c>
      <c r="R23" s="105"/>
      <c r="S23" s="36">
        <v>4093130</v>
      </c>
      <c r="T23" s="36">
        <v>295699</v>
      </c>
      <c r="U23" s="36">
        <v>283562</v>
      </c>
      <c r="V23" s="36">
        <v>3098466</v>
      </c>
      <c r="W23" s="105"/>
      <c r="X23" s="36">
        <v>2859978</v>
      </c>
      <c r="Y23" s="36">
        <v>1103209</v>
      </c>
      <c r="Z23" s="36">
        <v>794054</v>
      </c>
      <c r="AA23" s="36">
        <v>2167957</v>
      </c>
      <c r="AB23" s="105"/>
      <c r="AC23" s="36">
        <v>2529059</v>
      </c>
      <c r="AD23" s="36">
        <v>148084</v>
      </c>
      <c r="AE23" s="36">
        <v>149219</v>
      </c>
      <c r="AF23" s="36">
        <v>1011664</v>
      </c>
      <c r="AG23" s="105"/>
      <c r="AH23" s="36">
        <v>1375128</v>
      </c>
      <c r="AI23" s="36">
        <v>54181</v>
      </c>
      <c r="AJ23" s="36">
        <v>52846</v>
      </c>
      <c r="AK23" s="36">
        <v>594105</v>
      </c>
      <c r="AL23" s="105"/>
      <c r="AM23" s="36">
        <v>586236</v>
      </c>
      <c r="AN23" s="36">
        <v>95135</v>
      </c>
      <c r="AO23" s="36">
        <v>92823</v>
      </c>
      <c r="AP23" s="36">
        <v>384479</v>
      </c>
      <c r="AQ23" s="105"/>
      <c r="AR23" s="36">
        <v>595533</v>
      </c>
      <c r="AS23" s="36">
        <v>117956</v>
      </c>
      <c r="AT23" s="36">
        <v>134488</v>
      </c>
      <c r="AU23" s="36">
        <v>407223</v>
      </c>
      <c r="AV23" s="105"/>
      <c r="AW23" s="36">
        <v>417073</v>
      </c>
      <c r="AX23" s="36">
        <v>83710</v>
      </c>
      <c r="AY23" s="36">
        <v>97008</v>
      </c>
      <c r="AZ23" s="36">
        <v>306044</v>
      </c>
      <c r="BA23" s="105"/>
      <c r="BB23" s="36">
        <v>307521</v>
      </c>
      <c r="BC23" s="36">
        <v>113022</v>
      </c>
      <c r="BD23" s="115">
        <v>113022</v>
      </c>
      <c r="BE23" s="115">
        <v>208486</v>
      </c>
      <c r="BF23" s="105"/>
      <c r="BG23" s="38">
        <v>208720</v>
      </c>
      <c r="BH23" s="38">
        <v>98674</v>
      </c>
      <c r="BI23" s="38">
        <v>98671</v>
      </c>
      <c r="BJ23" s="38">
        <v>203282</v>
      </c>
      <c r="BK23" s="37"/>
      <c r="BL23" s="38">
        <v>190566</v>
      </c>
      <c r="BM23" s="38">
        <v>131600</v>
      </c>
      <c r="BN23" s="38">
        <v>131349</v>
      </c>
      <c r="BO23" s="38">
        <v>219696</v>
      </c>
      <c r="BP23" s="37"/>
      <c r="BQ23" s="38">
        <v>194622</v>
      </c>
      <c r="BR23" s="38">
        <v>98788</v>
      </c>
      <c r="BS23" s="38">
        <v>117387</v>
      </c>
      <c r="BT23" s="38">
        <v>230439</v>
      </c>
      <c r="BU23" s="37"/>
      <c r="BV23" s="57">
        <v>246722</v>
      </c>
      <c r="BY23" s="76"/>
    </row>
    <row r="24" spans="1:77" s="30" customFormat="1" x14ac:dyDescent="0.2">
      <c r="A24" s="74" t="s">
        <v>6</v>
      </c>
      <c r="B24" s="36">
        <v>1074295</v>
      </c>
      <c r="C24" s="105"/>
      <c r="D24" s="36">
        <v>1279712</v>
      </c>
      <c r="E24" s="36">
        <v>1298774</v>
      </c>
      <c r="F24" s="36">
        <v>1273036</v>
      </c>
      <c r="G24" s="36">
        <v>1327735</v>
      </c>
      <c r="H24" s="105"/>
      <c r="I24" s="36">
        <v>1384643</v>
      </c>
      <c r="J24" s="36">
        <v>1374876</v>
      </c>
      <c r="K24" s="36">
        <v>1459082</v>
      </c>
      <c r="L24" s="36">
        <v>1673487</v>
      </c>
      <c r="M24" s="105"/>
      <c r="N24" s="36">
        <v>1954315</v>
      </c>
      <c r="O24" s="36">
        <v>1915077</v>
      </c>
      <c r="P24" s="36">
        <v>2481352</v>
      </c>
      <c r="Q24" s="36">
        <v>2749126</v>
      </c>
      <c r="R24" s="105"/>
      <c r="S24" s="36">
        <v>1979850</v>
      </c>
      <c r="T24" s="36">
        <v>1293345</v>
      </c>
      <c r="U24" s="36">
        <v>1334080</v>
      </c>
      <c r="V24" s="36">
        <v>1343087</v>
      </c>
      <c r="W24" s="105"/>
      <c r="X24" s="36">
        <v>1115920</v>
      </c>
      <c r="Y24" s="36">
        <v>1290731</v>
      </c>
      <c r="Z24" s="36">
        <v>1291217</v>
      </c>
      <c r="AA24" s="36">
        <v>1213898</v>
      </c>
      <c r="AB24" s="105"/>
      <c r="AC24" s="36">
        <v>1129975</v>
      </c>
      <c r="AD24" s="36">
        <v>1317116</v>
      </c>
      <c r="AE24" s="36">
        <v>1382541</v>
      </c>
      <c r="AF24" s="36">
        <v>1381644</v>
      </c>
      <c r="AG24" s="105"/>
      <c r="AH24" s="36">
        <v>1376295</v>
      </c>
      <c r="AI24" s="36">
        <v>1434533</v>
      </c>
      <c r="AJ24" s="36">
        <v>1345705</v>
      </c>
      <c r="AK24" s="36">
        <v>1369238</v>
      </c>
      <c r="AL24" s="105"/>
      <c r="AM24" s="36">
        <v>1264870</v>
      </c>
      <c r="AN24" s="36">
        <v>1061319</v>
      </c>
      <c r="AO24" s="36">
        <v>835288</v>
      </c>
      <c r="AP24" s="36">
        <v>805199</v>
      </c>
      <c r="AQ24" s="105"/>
      <c r="AR24" s="36">
        <v>846187</v>
      </c>
      <c r="AS24" s="36">
        <v>717480</v>
      </c>
      <c r="AT24" s="36">
        <v>625679</v>
      </c>
      <c r="AU24" s="36">
        <v>621461</v>
      </c>
      <c r="AV24" s="105"/>
      <c r="AW24" s="36">
        <v>448941</v>
      </c>
      <c r="AX24" s="36">
        <v>673166</v>
      </c>
      <c r="AY24" s="36">
        <v>628933</v>
      </c>
      <c r="AZ24" s="36">
        <v>639389</v>
      </c>
      <c r="BA24" s="105"/>
      <c r="BB24" s="36">
        <v>649509</v>
      </c>
      <c r="BC24" s="36">
        <v>587377</v>
      </c>
      <c r="BD24" s="115">
        <v>708661</v>
      </c>
      <c r="BE24" s="115">
        <v>641758</v>
      </c>
      <c r="BF24" s="105"/>
      <c r="BG24" s="38">
        <v>508163</v>
      </c>
      <c r="BH24" s="38">
        <v>589498</v>
      </c>
      <c r="BI24" s="38">
        <v>562540</v>
      </c>
      <c r="BJ24" s="38">
        <v>502518</v>
      </c>
      <c r="BK24" s="37"/>
      <c r="BL24" s="38">
        <v>521498</v>
      </c>
      <c r="BM24" s="38">
        <v>434996</v>
      </c>
      <c r="BN24" s="38">
        <v>370903</v>
      </c>
      <c r="BO24" s="38">
        <v>336453</v>
      </c>
      <c r="BP24" s="37"/>
      <c r="BQ24" s="38">
        <v>502654</v>
      </c>
      <c r="BR24" s="38">
        <v>493281</v>
      </c>
      <c r="BS24" s="38">
        <v>538812</v>
      </c>
      <c r="BT24" s="38">
        <v>458727</v>
      </c>
      <c r="BU24" s="37"/>
      <c r="BV24" s="38">
        <v>483022</v>
      </c>
      <c r="BY24" s="76"/>
    </row>
    <row r="25" spans="1:77" s="30" customFormat="1" x14ac:dyDescent="0.2">
      <c r="A25" s="74" t="s">
        <v>258</v>
      </c>
      <c r="B25" s="36">
        <v>4572473</v>
      </c>
      <c r="C25" s="105"/>
      <c r="D25" s="36">
        <v>4746131</v>
      </c>
      <c r="E25" s="36">
        <v>4158114</v>
      </c>
      <c r="F25" s="36">
        <v>4361236</v>
      </c>
      <c r="G25" s="36">
        <v>5106087</v>
      </c>
      <c r="H25" s="105"/>
      <c r="I25" s="36">
        <v>4647741</v>
      </c>
      <c r="J25" s="36">
        <v>5389687</v>
      </c>
      <c r="K25" s="36">
        <v>5499878</v>
      </c>
      <c r="L25" s="36">
        <v>6031993</v>
      </c>
      <c r="M25" s="105"/>
      <c r="N25" s="36">
        <v>6776525</v>
      </c>
      <c r="O25" s="36">
        <v>5918571</v>
      </c>
      <c r="P25" s="36">
        <v>6016107</v>
      </c>
      <c r="Q25" s="36">
        <v>5705625</v>
      </c>
      <c r="R25" s="105"/>
      <c r="S25" s="36">
        <v>5260383</v>
      </c>
      <c r="T25" s="36">
        <v>4433316</v>
      </c>
      <c r="U25" s="36">
        <v>4150051</v>
      </c>
      <c r="V25" s="36">
        <v>3943772</v>
      </c>
      <c r="W25" s="105"/>
      <c r="X25" s="36">
        <v>3312572</v>
      </c>
      <c r="Y25" s="36">
        <v>2451206</v>
      </c>
      <c r="Z25" s="36">
        <v>2294947</v>
      </c>
      <c r="AA25" s="36">
        <v>2312839</v>
      </c>
      <c r="AB25" s="105"/>
      <c r="AC25" s="36">
        <v>2132191</v>
      </c>
      <c r="AD25" s="36">
        <v>1945696</v>
      </c>
      <c r="AE25" s="36">
        <v>1924085</v>
      </c>
      <c r="AF25" s="36">
        <v>2802769</v>
      </c>
      <c r="AG25" s="105"/>
      <c r="AH25" s="36">
        <v>2123567</v>
      </c>
      <c r="AI25" s="36">
        <v>2096894</v>
      </c>
      <c r="AJ25" s="36">
        <v>2302013</v>
      </c>
      <c r="AK25" s="36">
        <v>1906758</v>
      </c>
      <c r="AL25" s="105"/>
      <c r="AM25" s="36">
        <v>1874505</v>
      </c>
      <c r="AN25" s="36">
        <v>1993860</v>
      </c>
      <c r="AO25" s="36">
        <v>1598295</v>
      </c>
      <c r="AP25" s="36">
        <v>1609528</v>
      </c>
      <c r="AQ25" s="105"/>
      <c r="AR25" s="36">
        <v>1903568</v>
      </c>
      <c r="AS25" s="36">
        <v>1704565</v>
      </c>
      <c r="AT25" s="36">
        <v>1742265</v>
      </c>
      <c r="AU25" s="36">
        <v>1953378</v>
      </c>
      <c r="AV25" s="105"/>
      <c r="AW25" s="36">
        <v>1824488</v>
      </c>
      <c r="AX25" s="36">
        <v>1641586</v>
      </c>
      <c r="AY25" s="36">
        <v>1664853</v>
      </c>
      <c r="AZ25" s="36">
        <v>1752972</v>
      </c>
      <c r="BA25" s="105"/>
      <c r="BB25" s="36">
        <v>1732744</v>
      </c>
      <c r="BC25" s="36">
        <v>1779625</v>
      </c>
      <c r="BD25" s="115">
        <v>1576623</v>
      </c>
      <c r="BE25" s="115">
        <v>1761053</v>
      </c>
      <c r="BF25" s="105"/>
      <c r="BG25" s="38">
        <v>1764128</v>
      </c>
      <c r="BH25" s="38">
        <v>1485605</v>
      </c>
      <c r="BI25" s="38">
        <v>1466239</v>
      </c>
      <c r="BJ25" s="38">
        <v>1437276</v>
      </c>
      <c r="BK25" s="37"/>
      <c r="BL25" s="38">
        <v>1350627</v>
      </c>
      <c r="BM25" s="38">
        <v>1337231</v>
      </c>
      <c r="BN25" s="38">
        <v>1406269</v>
      </c>
      <c r="BO25" s="38">
        <v>1557759</v>
      </c>
      <c r="BP25" s="37"/>
      <c r="BQ25" s="38">
        <v>1419387</v>
      </c>
      <c r="BR25" s="38">
        <v>1237107</v>
      </c>
      <c r="BS25" s="38">
        <v>1169378</v>
      </c>
      <c r="BT25" s="38">
        <v>1229911</v>
      </c>
      <c r="BU25" s="37"/>
      <c r="BV25" s="38">
        <v>1091531</v>
      </c>
      <c r="BY25" s="76"/>
    </row>
    <row r="26" spans="1:77" s="30" customFormat="1" x14ac:dyDescent="0.2">
      <c r="A26" s="74" t="s">
        <v>389</v>
      </c>
      <c r="B26" s="36">
        <v>15702</v>
      </c>
      <c r="C26" s="105"/>
      <c r="D26" s="36">
        <v>16694</v>
      </c>
      <c r="E26" s="36">
        <v>16148</v>
      </c>
      <c r="F26" s="36">
        <v>16165</v>
      </c>
      <c r="G26" s="36">
        <v>16459</v>
      </c>
      <c r="H26" s="105"/>
      <c r="I26" s="36">
        <v>16836</v>
      </c>
      <c r="J26" s="36">
        <v>14995</v>
      </c>
      <c r="K26" s="36">
        <v>14210</v>
      </c>
      <c r="L26" s="36">
        <v>14996</v>
      </c>
      <c r="M26" s="105"/>
      <c r="N26" s="36">
        <v>15762</v>
      </c>
      <c r="O26" s="36">
        <v>12176</v>
      </c>
      <c r="P26" s="36">
        <v>10579</v>
      </c>
      <c r="Q26" s="36">
        <v>10566</v>
      </c>
      <c r="R26" s="105"/>
      <c r="S26" s="36">
        <v>11006</v>
      </c>
      <c r="T26" s="36">
        <v>11215</v>
      </c>
      <c r="U26" s="36">
        <v>11176</v>
      </c>
      <c r="V26" s="36">
        <v>11198</v>
      </c>
      <c r="W26" s="105"/>
      <c r="X26" s="36">
        <v>11652</v>
      </c>
      <c r="Y26" s="36">
        <v>11348</v>
      </c>
      <c r="Z26" s="36">
        <v>11970</v>
      </c>
      <c r="AA26" s="36">
        <v>12780</v>
      </c>
      <c r="AB26" s="105"/>
      <c r="AC26" s="36">
        <v>13428</v>
      </c>
      <c r="AD26" s="36">
        <v>12695</v>
      </c>
      <c r="AE26" s="36">
        <v>12377</v>
      </c>
      <c r="AF26" s="36">
        <v>12351</v>
      </c>
      <c r="AG26" s="105"/>
      <c r="AH26" s="36">
        <v>12646</v>
      </c>
      <c r="AI26" s="36">
        <v>12097</v>
      </c>
      <c r="AJ26" s="36">
        <v>13136</v>
      </c>
      <c r="AK26" s="36">
        <v>14782</v>
      </c>
      <c r="AL26" s="105"/>
      <c r="AM26" s="36">
        <v>16948</v>
      </c>
      <c r="AN26" s="36">
        <v>16350</v>
      </c>
      <c r="AO26" s="36">
        <v>15753</v>
      </c>
      <c r="AP26" s="36">
        <v>16733</v>
      </c>
      <c r="AQ26" s="105"/>
      <c r="AR26" s="36"/>
      <c r="AS26" s="36"/>
      <c r="AT26" s="36"/>
      <c r="AU26" s="36"/>
      <c r="AV26" s="105"/>
      <c r="AW26" s="36"/>
      <c r="AX26" s="36"/>
      <c r="AY26" s="36"/>
      <c r="AZ26" s="36"/>
      <c r="BA26" s="105"/>
      <c r="BB26" s="36"/>
      <c r="BC26" s="36"/>
      <c r="BD26" s="115"/>
      <c r="BE26" s="115"/>
      <c r="BF26" s="105"/>
      <c r="BG26" s="38"/>
      <c r="BH26" s="38"/>
      <c r="BI26" s="38"/>
      <c r="BJ26" s="38"/>
      <c r="BK26" s="37"/>
      <c r="BL26" s="38"/>
      <c r="BM26" s="38"/>
      <c r="BN26" s="38"/>
      <c r="BO26" s="38"/>
      <c r="BP26" s="37"/>
      <c r="BQ26" s="38"/>
      <c r="BR26" s="38"/>
      <c r="BS26" s="38"/>
      <c r="BT26" s="38"/>
      <c r="BU26" s="37"/>
      <c r="BV26" s="38"/>
      <c r="BY26" s="76"/>
    </row>
    <row r="27" spans="1:77" s="30" customFormat="1" x14ac:dyDescent="0.2">
      <c r="A27" s="74" t="s">
        <v>390</v>
      </c>
      <c r="B27" s="36">
        <v>730039</v>
      </c>
      <c r="C27" s="105"/>
      <c r="D27" s="36">
        <v>412121</v>
      </c>
      <c r="E27" s="36">
        <v>459625</v>
      </c>
      <c r="F27" s="36">
        <v>451159</v>
      </c>
      <c r="G27" s="36">
        <v>488963</v>
      </c>
      <c r="H27" s="105"/>
      <c r="I27" s="36">
        <v>455963</v>
      </c>
      <c r="J27" s="36">
        <v>447393</v>
      </c>
      <c r="K27" s="36">
        <v>479611</v>
      </c>
      <c r="L27" s="36">
        <v>606431</v>
      </c>
      <c r="M27" s="105"/>
      <c r="N27" s="36">
        <v>528106</v>
      </c>
      <c r="O27" s="36">
        <v>633474</v>
      </c>
      <c r="P27" s="36">
        <v>686882</v>
      </c>
      <c r="Q27" s="36">
        <v>843081</v>
      </c>
      <c r="R27" s="105"/>
      <c r="S27" s="36">
        <v>623900</v>
      </c>
      <c r="T27" s="36">
        <v>594585</v>
      </c>
      <c r="U27" s="36">
        <v>595852</v>
      </c>
      <c r="V27" s="36">
        <v>523157</v>
      </c>
      <c r="W27" s="105"/>
      <c r="X27" s="36">
        <v>412908</v>
      </c>
      <c r="Y27" s="36">
        <v>421800</v>
      </c>
      <c r="Z27" s="36">
        <v>415756</v>
      </c>
      <c r="AA27" s="36">
        <v>449908</v>
      </c>
      <c r="AB27" s="105"/>
      <c r="AC27" s="36">
        <v>322446</v>
      </c>
      <c r="AD27" s="36">
        <v>355192</v>
      </c>
      <c r="AE27" s="36">
        <v>371597</v>
      </c>
      <c r="AF27" s="36">
        <v>428685</v>
      </c>
      <c r="AG27" s="105"/>
      <c r="AH27" s="36">
        <v>330447</v>
      </c>
      <c r="AI27" s="36">
        <v>296452</v>
      </c>
      <c r="AJ27" s="36">
        <v>318936</v>
      </c>
      <c r="AK27" s="36">
        <v>365351</v>
      </c>
      <c r="AL27" s="105"/>
      <c r="AM27" s="36">
        <v>327980</v>
      </c>
      <c r="AN27" s="36">
        <v>230364</v>
      </c>
      <c r="AO27" s="36">
        <v>238888</v>
      </c>
      <c r="AP27" s="36">
        <v>283563</v>
      </c>
      <c r="AQ27" s="105"/>
      <c r="AR27" s="36"/>
      <c r="AS27" s="36"/>
      <c r="AT27" s="36"/>
      <c r="AU27" s="36"/>
      <c r="AV27" s="105"/>
      <c r="AW27" s="36"/>
      <c r="AX27" s="36"/>
      <c r="AY27" s="36"/>
      <c r="AZ27" s="36"/>
      <c r="BA27" s="105"/>
      <c r="BB27" s="36"/>
      <c r="BC27" s="36"/>
      <c r="BD27" s="115"/>
      <c r="BE27" s="115"/>
      <c r="BF27" s="105"/>
      <c r="BG27" s="38"/>
      <c r="BH27" s="38"/>
      <c r="BI27" s="38"/>
      <c r="BJ27" s="38"/>
      <c r="BK27" s="37"/>
      <c r="BL27" s="38"/>
      <c r="BM27" s="38"/>
      <c r="BN27" s="38"/>
      <c r="BO27" s="38"/>
      <c r="BP27" s="37"/>
      <c r="BQ27" s="38"/>
      <c r="BR27" s="38"/>
      <c r="BS27" s="38"/>
      <c r="BT27" s="38"/>
      <c r="BU27" s="37"/>
      <c r="BV27" s="38"/>
      <c r="BY27" s="76"/>
    </row>
    <row r="28" spans="1:77" s="30" customFormat="1" x14ac:dyDescent="0.2">
      <c r="A28" s="74" t="s">
        <v>7</v>
      </c>
      <c r="B28" s="36">
        <v>105125</v>
      </c>
      <c r="C28" s="105"/>
      <c r="D28" s="36">
        <v>110860</v>
      </c>
      <c r="E28" s="36">
        <v>117885</v>
      </c>
      <c r="F28" s="36">
        <v>2150</v>
      </c>
      <c r="G28" s="36">
        <v>937840</v>
      </c>
      <c r="H28" s="105"/>
      <c r="I28" s="36">
        <v>1210095</v>
      </c>
      <c r="J28" s="36">
        <v>35251</v>
      </c>
      <c r="K28" s="36">
        <v>828830</v>
      </c>
      <c r="L28" s="36">
        <v>1166779</v>
      </c>
      <c r="M28" s="105"/>
      <c r="N28" s="36">
        <v>1295694</v>
      </c>
      <c r="O28" s="36">
        <v>8328</v>
      </c>
      <c r="P28" s="36">
        <v>271060</v>
      </c>
      <c r="Q28" s="36">
        <v>580904</v>
      </c>
      <c r="R28" s="105"/>
      <c r="S28" s="36">
        <v>315513</v>
      </c>
      <c r="T28" s="36">
        <v>15308</v>
      </c>
      <c r="U28" s="36">
        <v>159</v>
      </c>
      <c r="V28" s="36">
        <v>3406</v>
      </c>
      <c r="W28" s="105"/>
      <c r="X28" s="36">
        <v>3147</v>
      </c>
      <c r="Y28" s="36">
        <v>933</v>
      </c>
      <c r="Z28" s="36">
        <v>868</v>
      </c>
      <c r="AA28" s="36">
        <v>11797</v>
      </c>
      <c r="AB28" s="105"/>
      <c r="AC28" s="36">
        <v>10470</v>
      </c>
      <c r="AD28" s="36">
        <v>6027</v>
      </c>
      <c r="AE28" s="36">
        <v>17817</v>
      </c>
      <c r="AF28" s="36">
        <v>30908</v>
      </c>
      <c r="AG28" s="105"/>
      <c r="AH28" s="36">
        <v>59746</v>
      </c>
      <c r="AI28" s="36">
        <v>34792</v>
      </c>
      <c r="AJ28" s="36">
        <v>130824</v>
      </c>
      <c r="AK28" s="36">
        <v>98567</v>
      </c>
      <c r="AL28" s="105"/>
      <c r="AM28" s="36">
        <v>93659</v>
      </c>
      <c r="AN28" s="36">
        <v>71250</v>
      </c>
      <c r="AO28" s="36">
        <v>56206</v>
      </c>
      <c r="AP28" s="36">
        <v>181585</v>
      </c>
      <c r="AQ28" s="105"/>
      <c r="AR28" s="36">
        <v>149859</v>
      </c>
      <c r="AS28" s="36">
        <v>113775</v>
      </c>
      <c r="AT28" s="36">
        <v>93703</v>
      </c>
      <c r="AU28" s="36">
        <v>25017</v>
      </c>
      <c r="AV28" s="105"/>
      <c r="AW28" s="36">
        <v>9541</v>
      </c>
      <c r="AX28" s="36">
        <v>3023</v>
      </c>
      <c r="AY28" s="36">
        <v>30247</v>
      </c>
      <c r="AZ28" s="36">
        <v>27623</v>
      </c>
      <c r="BA28" s="105"/>
      <c r="BB28" s="36">
        <v>31956</v>
      </c>
      <c r="BC28" s="36">
        <v>1554</v>
      </c>
      <c r="BD28" s="115">
        <v>110</v>
      </c>
      <c r="BE28" s="115">
        <v>1352</v>
      </c>
      <c r="BF28" s="105"/>
      <c r="BG28" s="38">
        <v>20</v>
      </c>
      <c r="BH28" s="38">
        <v>3374</v>
      </c>
      <c r="BI28" s="38">
        <v>28835</v>
      </c>
      <c r="BJ28" s="38">
        <v>16315</v>
      </c>
      <c r="BK28" s="37"/>
      <c r="BL28" s="38">
        <v>11455</v>
      </c>
      <c r="BM28" s="38">
        <v>14628</v>
      </c>
      <c r="BN28" s="38">
        <v>13832</v>
      </c>
      <c r="BO28" s="38">
        <v>25610</v>
      </c>
      <c r="BP28" s="37"/>
      <c r="BQ28" s="38">
        <v>16026</v>
      </c>
      <c r="BR28" s="38">
        <v>4022</v>
      </c>
      <c r="BS28" s="38">
        <v>1668</v>
      </c>
      <c r="BT28" s="38">
        <v>11566</v>
      </c>
      <c r="BU28" s="37"/>
      <c r="BV28" s="38">
        <v>15004</v>
      </c>
      <c r="BY28" s="76"/>
    </row>
    <row r="29" spans="1:77" s="30" customFormat="1" x14ac:dyDescent="0.2">
      <c r="A29" s="74" t="s">
        <v>413</v>
      </c>
      <c r="B29" s="36">
        <v>1962</v>
      </c>
      <c r="C29" s="105"/>
      <c r="D29" s="36">
        <v>2020</v>
      </c>
      <c r="E29" s="36">
        <v>2050</v>
      </c>
      <c r="F29" s="36">
        <v>64208</v>
      </c>
      <c r="G29" s="36">
        <v>2195</v>
      </c>
      <c r="H29" s="105"/>
      <c r="I29" s="36">
        <v>2188</v>
      </c>
      <c r="J29" s="36">
        <v>1834</v>
      </c>
      <c r="K29" s="36">
        <v>1532</v>
      </c>
      <c r="L29" s="36">
        <v>1374</v>
      </c>
      <c r="M29" s="105"/>
      <c r="N29" s="36">
        <v>1303</v>
      </c>
      <c r="O29" s="36">
        <v>1264</v>
      </c>
      <c r="P29" s="36">
        <v>1209</v>
      </c>
      <c r="Q29" s="36">
        <v>1232</v>
      </c>
      <c r="R29" s="105"/>
      <c r="S29" s="36">
        <v>1304</v>
      </c>
      <c r="T29" s="36">
        <v>1145</v>
      </c>
      <c r="U29" s="36">
        <v>924</v>
      </c>
      <c r="V29" s="36">
        <v>836</v>
      </c>
      <c r="W29" s="105"/>
      <c r="X29" s="36">
        <v>903</v>
      </c>
      <c r="Y29" s="36">
        <v>460</v>
      </c>
      <c r="Z29" s="36">
        <v>125663</v>
      </c>
      <c r="AA29" s="36">
        <v>1192</v>
      </c>
      <c r="AB29" s="105"/>
      <c r="AC29" s="36">
        <v>975</v>
      </c>
      <c r="AD29" s="36">
        <v>1191</v>
      </c>
      <c r="AE29" s="36">
        <v>145</v>
      </c>
      <c r="AF29" s="36">
        <v>1037</v>
      </c>
      <c r="AG29" s="105"/>
      <c r="AH29" s="36">
        <v>950</v>
      </c>
      <c r="AI29" s="36">
        <v>942</v>
      </c>
      <c r="AJ29" s="36">
        <v>917</v>
      </c>
      <c r="AK29" s="36">
        <v>819</v>
      </c>
      <c r="AL29" s="105"/>
      <c r="AM29" s="36"/>
      <c r="AN29" s="36"/>
      <c r="AO29" s="36"/>
      <c r="AP29" s="36"/>
      <c r="AQ29" s="105"/>
      <c r="AR29" s="36"/>
      <c r="AS29" s="36"/>
      <c r="AT29" s="36"/>
      <c r="AU29" s="36"/>
      <c r="AV29" s="105"/>
      <c r="AW29" s="36"/>
      <c r="AX29" s="36"/>
      <c r="AY29" s="36"/>
      <c r="AZ29" s="36"/>
      <c r="BA29" s="105"/>
      <c r="BB29" s="36"/>
      <c r="BC29" s="36"/>
      <c r="BD29" s="115"/>
      <c r="BE29" s="115"/>
      <c r="BF29" s="105"/>
      <c r="BG29" s="38"/>
      <c r="BH29" s="38"/>
      <c r="BI29" s="38"/>
      <c r="BJ29" s="38"/>
      <c r="BK29" s="37"/>
      <c r="BL29" s="38"/>
      <c r="BM29" s="38"/>
      <c r="BN29" s="38"/>
      <c r="BO29" s="38"/>
      <c r="BP29" s="37"/>
      <c r="BQ29" s="38"/>
      <c r="BR29" s="38"/>
      <c r="BS29" s="38"/>
      <c r="BT29" s="38"/>
      <c r="BU29" s="37"/>
      <c r="BV29" s="38"/>
      <c r="BY29" s="76"/>
    </row>
    <row r="30" spans="1:77" s="30" customFormat="1" x14ac:dyDescent="0.2">
      <c r="A30" s="74" t="s">
        <v>388</v>
      </c>
      <c r="B30" s="36">
        <v>30162</v>
      </c>
      <c r="C30" s="105"/>
      <c r="D30" s="36">
        <v>30451</v>
      </c>
      <c r="E30" s="36">
        <v>14236</v>
      </c>
      <c r="F30" s="36">
        <v>22848</v>
      </c>
      <c r="G30" s="36">
        <v>41926</v>
      </c>
      <c r="H30" s="105"/>
      <c r="I30" s="36">
        <v>46111</v>
      </c>
      <c r="J30" s="36">
        <v>65184</v>
      </c>
      <c r="K30" s="36">
        <v>75232</v>
      </c>
      <c r="L30" s="36">
        <v>174875</v>
      </c>
      <c r="M30" s="105"/>
      <c r="N30" s="36">
        <v>144511</v>
      </c>
      <c r="O30" s="36">
        <v>255103</v>
      </c>
      <c r="P30" s="36">
        <v>365977</v>
      </c>
      <c r="Q30" s="36">
        <v>422451</v>
      </c>
      <c r="R30" s="105"/>
      <c r="S30" s="36">
        <v>382546</v>
      </c>
      <c r="T30" s="36">
        <v>697673</v>
      </c>
      <c r="U30" s="36">
        <v>604437</v>
      </c>
      <c r="V30" s="36">
        <v>448564</v>
      </c>
      <c r="W30" s="105"/>
      <c r="X30" s="36">
        <v>419321</v>
      </c>
      <c r="Y30" s="36">
        <v>95045</v>
      </c>
      <c r="Z30" s="36">
        <v>29429</v>
      </c>
      <c r="AA30" s="36">
        <v>56570</v>
      </c>
      <c r="AB30" s="105"/>
      <c r="AC30" s="36">
        <v>41894</v>
      </c>
      <c r="AD30" s="36">
        <v>32870</v>
      </c>
      <c r="AE30" s="36">
        <v>16496</v>
      </c>
      <c r="AF30" s="36">
        <v>52900</v>
      </c>
      <c r="AG30" s="105"/>
      <c r="AH30" s="36">
        <v>7056</v>
      </c>
      <c r="AI30" s="36">
        <v>32137</v>
      </c>
      <c r="AJ30" s="36">
        <v>84775</v>
      </c>
      <c r="AK30" s="36">
        <v>116257</v>
      </c>
      <c r="AL30" s="105"/>
      <c r="AM30" s="36">
        <v>112536</v>
      </c>
      <c r="AN30" s="36">
        <v>92021</v>
      </c>
      <c r="AO30" s="36">
        <v>94369</v>
      </c>
      <c r="AP30" s="36">
        <v>73634</v>
      </c>
      <c r="AQ30" s="105"/>
      <c r="AR30" s="36"/>
      <c r="AS30" s="36"/>
      <c r="AT30" s="36"/>
      <c r="AU30" s="36"/>
      <c r="AV30" s="105"/>
      <c r="AW30" s="36"/>
      <c r="AX30" s="36"/>
      <c r="AY30" s="36"/>
      <c r="AZ30" s="36"/>
      <c r="BA30" s="105"/>
      <c r="BB30" s="36"/>
      <c r="BC30" s="36"/>
      <c r="BD30" s="115"/>
      <c r="BE30" s="115"/>
      <c r="BF30" s="105"/>
      <c r="BG30" s="38"/>
      <c r="BH30" s="38"/>
      <c r="BI30" s="38"/>
      <c r="BJ30" s="38"/>
      <c r="BK30" s="37"/>
      <c r="BL30" s="38"/>
      <c r="BM30" s="38"/>
      <c r="BN30" s="38"/>
      <c r="BO30" s="38"/>
      <c r="BP30" s="37"/>
      <c r="BQ30" s="38"/>
      <c r="BR30" s="38"/>
      <c r="BS30" s="38"/>
      <c r="BT30" s="38"/>
      <c r="BU30" s="37"/>
      <c r="BV30" s="38"/>
      <c r="BY30" s="76"/>
    </row>
    <row r="31" spans="1:77" s="30" customFormat="1" x14ac:dyDescent="0.2">
      <c r="A31" s="74" t="s">
        <v>455</v>
      </c>
      <c r="B31" s="36"/>
      <c r="C31" s="105"/>
      <c r="D31" s="36"/>
      <c r="E31" s="36"/>
      <c r="F31" s="36"/>
      <c r="G31" s="36"/>
      <c r="H31" s="105"/>
      <c r="I31" s="36"/>
      <c r="J31" s="36"/>
      <c r="K31" s="36"/>
      <c r="L31" s="36"/>
      <c r="M31" s="105"/>
      <c r="N31" s="36"/>
      <c r="O31" s="36"/>
      <c r="P31" s="36"/>
      <c r="Q31" s="36"/>
      <c r="R31" s="105"/>
      <c r="S31" s="36">
        <v>42004</v>
      </c>
      <c r="T31" s="36"/>
      <c r="U31" s="36"/>
      <c r="V31" s="36"/>
      <c r="W31" s="105"/>
      <c r="X31" s="36"/>
      <c r="Y31" s="36"/>
      <c r="Z31" s="36">
        <v>61</v>
      </c>
      <c r="AA31" s="36">
        <v>61</v>
      </c>
      <c r="AB31" s="105"/>
      <c r="AC31" s="36">
        <v>61</v>
      </c>
      <c r="AD31" s="36">
        <v>8552</v>
      </c>
      <c r="AE31" s="36">
        <v>8429</v>
      </c>
      <c r="AF31" s="36">
        <v>52976</v>
      </c>
      <c r="AG31" s="105"/>
      <c r="AH31" s="36">
        <v>3576</v>
      </c>
      <c r="AI31" s="36">
        <v>29719</v>
      </c>
      <c r="AJ31" s="36">
        <v>503</v>
      </c>
      <c r="AK31" s="36">
        <v>308</v>
      </c>
      <c r="AL31" s="105"/>
      <c r="AM31" s="36">
        <v>234</v>
      </c>
      <c r="AN31" s="36">
        <v>178</v>
      </c>
      <c r="AO31" s="36">
        <v>111</v>
      </c>
      <c r="AP31" s="36">
        <v>537</v>
      </c>
      <c r="AQ31" s="105"/>
      <c r="AR31" s="36"/>
      <c r="AS31" s="36"/>
      <c r="AT31" s="36"/>
      <c r="AU31" s="36"/>
      <c r="AV31" s="105"/>
      <c r="AW31" s="36"/>
      <c r="AX31" s="36"/>
      <c r="AY31" s="36"/>
      <c r="AZ31" s="36"/>
      <c r="BA31" s="105"/>
      <c r="BB31" s="36"/>
      <c r="BC31" s="36"/>
      <c r="BD31" s="115"/>
      <c r="BE31" s="115"/>
      <c r="BF31" s="105"/>
      <c r="BG31" s="38"/>
      <c r="BH31" s="38"/>
      <c r="BI31" s="38"/>
      <c r="BJ31" s="38"/>
      <c r="BK31" s="37"/>
      <c r="BL31" s="38"/>
      <c r="BM31" s="38"/>
      <c r="BN31" s="38"/>
      <c r="BO31" s="38"/>
      <c r="BP31" s="37"/>
      <c r="BQ31" s="38"/>
      <c r="BR31" s="38"/>
      <c r="BS31" s="38"/>
      <c r="BT31" s="38"/>
      <c r="BU31" s="37"/>
      <c r="BV31" s="38"/>
      <c r="BY31" s="76"/>
    </row>
    <row r="32" spans="1:77" s="30" customFormat="1" x14ac:dyDescent="0.2">
      <c r="A32" s="74" t="s">
        <v>400</v>
      </c>
      <c r="B32" s="36">
        <v>311295</v>
      </c>
      <c r="C32" s="105"/>
      <c r="D32" s="36">
        <v>517667</v>
      </c>
      <c r="E32" s="36">
        <v>613884</v>
      </c>
      <c r="F32" s="36">
        <v>607219</v>
      </c>
      <c r="G32" s="36">
        <v>201698</v>
      </c>
      <c r="H32" s="105"/>
      <c r="I32" s="36"/>
      <c r="J32" s="36"/>
      <c r="K32" s="36"/>
      <c r="L32" s="36"/>
      <c r="M32" s="105"/>
      <c r="N32" s="36"/>
      <c r="O32" s="36"/>
      <c r="P32" s="36"/>
      <c r="Q32" s="36"/>
      <c r="R32" s="105"/>
      <c r="S32" s="36"/>
      <c r="T32" s="36"/>
      <c r="U32" s="36">
        <v>252268</v>
      </c>
      <c r="V32" s="36">
        <v>250290</v>
      </c>
      <c r="W32" s="105"/>
      <c r="X32" s="36"/>
      <c r="Y32" s="36">
        <v>31607</v>
      </c>
      <c r="Z32" s="36"/>
      <c r="AA32" s="36"/>
      <c r="AB32" s="105"/>
      <c r="AC32" s="36"/>
      <c r="AD32" s="36"/>
      <c r="AE32" s="36">
        <v>481</v>
      </c>
      <c r="AF32" s="36">
        <v>482</v>
      </c>
      <c r="AG32" s="105"/>
      <c r="AH32" s="36">
        <v>477</v>
      </c>
      <c r="AI32" s="36">
        <v>544</v>
      </c>
      <c r="AJ32" s="36">
        <v>549</v>
      </c>
      <c r="AK32" s="36">
        <v>548</v>
      </c>
      <c r="AL32" s="105"/>
      <c r="AM32" s="36">
        <v>545</v>
      </c>
      <c r="AN32" s="36">
        <v>76566</v>
      </c>
      <c r="AO32" s="36">
        <v>151761</v>
      </c>
      <c r="AP32" s="36"/>
      <c r="AQ32" s="105"/>
      <c r="AR32" s="36"/>
      <c r="AS32" s="36"/>
      <c r="AT32" s="36"/>
      <c r="AU32" s="36"/>
      <c r="AV32" s="105"/>
      <c r="AW32" s="36"/>
      <c r="AX32" s="36"/>
      <c r="AY32" s="36"/>
      <c r="AZ32" s="36"/>
      <c r="BA32" s="105"/>
      <c r="BB32" s="36"/>
      <c r="BC32" s="36"/>
      <c r="BD32" s="115"/>
      <c r="BE32" s="115"/>
      <c r="BF32" s="105"/>
      <c r="BG32" s="38"/>
      <c r="BH32" s="38"/>
      <c r="BI32" s="38"/>
      <c r="BJ32" s="38"/>
      <c r="BK32" s="37"/>
      <c r="BL32" s="38"/>
      <c r="BM32" s="38"/>
      <c r="BN32" s="38"/>
      <c r="BO32" s="38"/>
      <c r="BP32" s="37"/>
      <c r="BQ32" s="38"/>
      <c r="BR32" s="38"/>
      <c r="BS32" s="38"/>
      <c r="BT32" s="38"/>
      <c r="BU32" s="37"/>
      <c r="BV32" s="38"/>
      <c r="BY32" s="76"/>
    </row>
    <row r="33" spans="1:77" s="30" customFormat="1" x14ac:dyDescent="0.2">
      <c r="A33" s="74" t="s">
        <v>395</v>
      </c>
      <c r="B33" s="36"/>
      <c r="C33" s="105"/>
      <c r="D33" s="36"/>
      <c r="E33" s="36"/>
      <c r="F33" s="36"/>
      <c r="G33" s="36"/>
      <c r="H33" s="105"/>
      <c r="I33" s="36"/>
      <c r="J33" s="36"/>
      <c r="K33" s="36"/>
      <c r="L33" s="36"/>
      <c r="M33" s="105"/>
      <c r="N33" s="36"/>
      <c r="O33" s="36"/>
      <c r="P33" s="36"/>
      <c r="Q33" s="36"/>
      <c r="R33" s="105"/>
      <c r="S33" s="36"/>
      <c r="T33" s="36"/>
      <c r="U33" s="36"/>
      <c r="V33" s="36"/>
      <c r="W33" s="105"/>
      <c r="X33" s="36"/>
      <c r="Y33" s="36"/>
      <c r="Z33" s="36"/>
      <c r="AA33" s="36"/>
      <c r="AB33" s="105"/>
      <c r="AC33" s="36"/>
      <c r="AD33" s="36"/>
      <c r="AE33" s="36"/>
      <c r="AF33" s="36"/>
      <c r="AG33" s="105"/>
      <c r="AH33" s="36"/>
      <c r="AI33" s="36"/>
      <c r="AJ33" s="36"/>
      <c r="AK33" s="36"/>
      <c r="AL33" s="105"/>
      <c r="AM33" s="36"/>
      <c r="AN33" s="36"/>
      <c r="AO33" s="36"/>
      <c r="AP33" s="36"/>
      <c r="AQ33" s="105"/>
      <c r="AR33" s="36">
        <v>478</v>
      </c>
      <c r="AS33" s="36">
        <v>477</v>
      </c>
      <c r="AT33" s="36">
        <v>481</v>
      </c>
      <c r="AU33" s="36">
        <v>480</v>
      </c>
      <c r="AV33" s="105"/>
      <c r="AW33" s="36">
        <v>478</v>
      </c>
      <c r="AX33" s="36">
        <v>477</v>
      </c>
      <c r="AY33" s="36">
        <v>483</v>
      </c>
      <c r="AZ33" s="36">
        <v>481</v>
      </c>
      <c r="BA33" s="105"/>
      <c r="BB33" s="36">
        <v>479</v>
      </c>
      <c r="BC33" s="36">
        <v>477</v>
      </c>
      <c r="BD33" s="115">
        <v>487</v>
      </c>
      <c r="BE33" s="115">
        <v>484</v>
      </c>
      <c r="BF33" s="105"/>
      <c r="BG33" s="57">
        <v>189789</v>
      </c>
      <c r="BH33" s="57">
        <v>191878</v>
      </c>
      <c r="BI33" s="57">
        <v>15023</v>
      </c>
      <c r="BJ33" s="57">
        <v>0</v>
      </c>
      <c r="BK33" s="37"/>
      <c r="BL33" s="38">
        <v>45</v>
      </c>
      <c r="BM33" s="38">
        <v>40164</v>
      </c>
      <c r="BN33" s="38">
        <v>5278</v>
      </c>
      <c r="BO33" s="38">
        <v>106329</v>
      </c>
      <c r="BP33" s="37"/>
      <c r="BQ33" s="38">
        <v>5135</v>
      </c>
      <c r="BR33" s="38">
        <v>5062</v>
      </c>
      <c r="BS33" s="38">
        <v>414258</v>
      </c>
      <c r="BT33" s="38">
        <v>656600</v>
      </c>
      <c r="BU33" s="37"/>
      <c r="BV33" s="38">
        <v>531883</v>
      </c>
      <c r="BY33" s="76"/>
    </row>
    <row r="34" spans="1:77" s="30" customFormat="1" x14ac:dyDescent="0.2">
      <c r="A34" s="74" t="s">
        <v>386</v>
      </c>
      <c r="B34" s="36"/>
      <c r="C34" s="105"/>
      <c r="D34" s="36"/>
      <c r="E34" s="36"/>
      <c r="F34" s="36"/>
      <c r="G34" s="36"/>
      <c r="H34" s="105"/>
      <c r="I34" s="36"/>
      <c r="J34" s="36"/>
      <c r="K34" s="36"/>
      <c r="L34" s="36"/>
      <c r="M34" s="105"/>
      <c r="N34" s="36"/>
      <c r="O34" s="36"/>
      <c r="P34" s="36"/>
      <c r="Q34" s="36"/>
      <c r="R34" s="105"/>
      <c r="S34" s="36"/>
      <c r="T34" s="36"/>
      <c r="U34" s="36"/>
      <c r="V34" s="36"/>
      <c r="W34" s="105"/>
      <c r="X34" s="36"/>
      <c r="Y34" s="36"/>
      <c r="Z34" s="36"/>
      <c r="AA34" s="36"/>
      <c r="AB34" s="105"/>
      <c r="AC34" s="36"/>
      <c r="AD34" s="36"/>
      <c r="AE34" s="36"/>
      <c r="AF34" s="36"/>
      <c r="AG34" s="105"/>
      <c r="AH34" s="36"/>
      <c r="AI34" s="36"/>
      <c r="AJ34" s="36"/>
      <c r="AK34" s="36"/>
      <c r="AL34" s="105"/>
      <c r="AM34" s="36"/>
      <c r="AN34" s="36"/>
      <c r="AO34" s="36"/>
      <c r="AP34" s="36"/>
      <c r="AQ34" s="105"/>
      <c r="AR34" s="36">
        <v>49329</v>
      </c>
      <c r="AS34" s="36">
        <v>14933</v>
      </c>
      <c r="AT34" s="36">
        <v>22488</v>
      </c>
      <c r="AU34" s="36">
        <v>6355</v>
      </c>
      <c r="AV34" s="105"/>
      <c r="AW34" s="36">
        <v>4852</v>
      </c>
      <c r="AX34" s="36">
        <v>223493</v>
      </c>
      <c r="AY34" s="36">
        <v>232503</v>
      </c>
      <c r="AZ34" s="36">
        <v>226078</v>
      </c>
      <c r="BA34" s="105"/>
      <c r="BB34" s="36">
        <v>222011</v>
      </c>
      <c r="BC34" s="36">
        <v>212499</v>
      </c>
      <c r="BD34" s="115">
        <v>607831</v>
      </c>
      <c r="BE34" s="115">
        <v>476335</v>
      </c>
      <c r="BF34" s="105"/>
      <c r="BG34" s="38">
        <v>392251</v>
      </c>
      <c r="BH34" s="38">
        <v>317911</v>
      </c>
      <c r="BI34" s="38">
        <v>391709</v>
      </c>
      <c r="BJ34" s="38">
        <v>305044</v>
      </c>
      <c r="BK34" s="37"/>
      <c r="BL34" s="38">
        <v>296339</v>
      </c>
      <c r="BM34" s="38">
        <v>272239</v>
      </c>
      <c r="BN34" s="38">
        <v>418280</v>
      </c>
      <c r="BO34" s="38">
        <v>467305</v>
      </c>
      <c r="BP34" s="37"/>
      <c r="BQ34" s="38">
        <v>422173</v>
      </c>
      <c r="BR34" s="38">
        <v>521962</v>
      </c>
      <c r="BS34" s="38">
        <v>481341</v>
      </c>
      <c r="BT34" s="38">
        <v>555329</v>
      </c>
      <c r="BU34" s="37"/>
      <c r="BV34" s="38">
        <v>723439</v>
      </c>
      <c r="BY34" s="76"/>
    </row>
    <row r="35" spans="1:77" s="30" customFormat="1" x14ac:dyDescent="0.2">
      <c r="A35" s="74" t="s">
        <v>8</v>
      </c>
      <c r="B35" s="36">
        <v>4655764</v>
      </c>
      <c r="C35" s="105"/>
      <c r="D35" s="36">
        <v>4524839</v>
      </c>
      <c r="E35" s="36">
        <v>7777145</v>
      </c>
      <c r="F35" s="36">
        <v>5952241</v>
      </c>
      <c r="G35" s="36">
        <v>5068095</v>
      </c>
      <c r="H35" s="105"/>
      <c r="I35" s="36">
        <v>4412137</v>
      </c>
      <c r="J35" s="36">
        <v>7386265</v>
      </c>
      <c r="K35" s="36">
        <v>4509354</v>
      </c>
      <c r="L35" s="36">
        <v>2368018</v>
      </c>
      <c r="M35" s="105"/>
      <c r="N35" s="36">
        <v>3026133</v>
      </c>
      <c r="O35" s="36">
        <v>5214099</v>
      </c>
      <c r="P35" s="36">
        <v>2828050</v>
      </c>
      <c r="Q35" s="36">
        <v>1755218</v>
      </c>
      <c r="R35" s="105"/>
      <c r="S35" s="36">
        <v>1563716</v>
      </c>
      <c r="T35" s="36">
        <v>5052545</v>
      </c>
      <c r="U35" s="36">
        <v>5438780</v>
      </c>
      <c r="V35" s="36">
        <v>3674324</v>
      </c>
      <c r="W35" s="105"/>
      <c r="X35" s="36">
        <v>4153553</v>
      </c>
      <c r="Y35" s="36">
        <v>6035690</v>
      </c>
      <c r="Z35" s="36">
        <v>4195268</v>
      </c>
      <c r="AA35" s="36">
        <v>2916568</v>
      </c>
      <c r="AB35" s="105"/>
      <c r="AC35" s="36">
        <v>1941554</v>
      </c>
      <c r="AD35" s="36">
        <v>4581108</v>
      </c>
      <c r="AE35" s="36">
        <v>3645287</v>
      </c>
      <c r="AF35" s="36">
        <v>2020487</v>
      </c>
      <c r="AG35" s="105"/>
      <c r="AH35" s="36">
        <v>3761947</v>
      </c>
      <c r="AI35" s="36">
        <v>4383890</v>
      </c>
      <c r="AJ35" s="36">
        <v>4106510</v>
      </c>
      <c r="AK35" s="36">
        <v>2124088</v>
      </c>
      <c r="AL35" s="105"/>
      <c r="AM35" s="36">
        <v>2650838</v>
      </c>
      <c r="AN35" s="36">
        <v>3312987</v>
      </c>
      <c r="AO35" s="36">
        <v>3039517</v>
      </c>
      <c r="AP35" s="36">
        <v>2512314</v>
      </c>
      <c r="AQ35" s="105"/>
      <c r="AR35" s="36">
        <v>2687126</v>
      </c>
      <c r="AS35" s="36">
        <v>1679216</v>
      </c>
      <c r="AT35" s="36">
        <v>1586445</v>
      </c>
      <c r="AU35" s="36">
        <v>1234662</v>
      </c>
      <c r="AV35" s="105"/>
      <c r="AW35" s="36">
        <v>2340217</v>
      </c>
      <c r="AX35" s="36">
        <v>1983027</v>
      </c>
      <c r="AY35" s="36">
        <v>2103250</v>
      </c>
      <c r="AZ35" s="36">
        <v>1704900</v>
      </c>
      <c r="BA35" s="105"/>
      <c r="BB35" s="36">
        <v>1822094</v>
      </c>
      <c r="BC35" s="36">
        <v>3057101</v>
      </c>
      <c r="BD35" s="115">
        <v>1307883</v>
      </c>
      <c r="BE35" s="115">
        <v>1410423</v>
      </c>
      <c r="BF35" s="105"/>
      <c r="BG35" s="38">
        <v>687316</v>
      </c>
      <c r="BH35" s="38">
        <v>1135305</v>
      </c>
      <c r="BI35" s="38">
        <v>1273613</v>
      </c>
      <c r="BJ35" s="38">
        <v>1289293</v>
      </c>
      <c r="BK35" s="37"/>
      <c r="BL35" s="38">
        <v>1573195</v>
      </c>
      <c r="BM35" s="38">
        <v>1585688</v>
      </c>
      <c r="BN35" s="38">
        <v>1193280</v>
      </c>
      <c r="BO35" s="38">
        <v>843422</v>
      </c>
      <c r="BP35" s="37"/>
      <c r="BQ35" s="38">
        <v>1095495</v>
      </c>
      <c r="BR35" s="38">
        <v>1609574</v>
      </c>
      <c r="BS35" s="38">
        <v>1404973</v>
      </c>
      <c r="BT35" s="38">
        <v>866739</v>
      </c>
      <c r="BU35" s="37"/>
      <c r="BV35" s="38">
        <v>1218361</v>
      </c>
      <c r="BY35" s="76"/>
    </row>
    <row r="36" spans="1:77" s="30" customFormat="1" x14ac:dyDescent="0.2">
      <c r="A36" s="108" t="s">
        <v>9</v>
      </c>
      <c r="B36" s="161"/>
      <c r="C36" s="105"/>
      <c r="D36" s="161"/>
      <c r="E36" s="161"/>
      <c r="F36" s="161"/>
      <c r="G36" s="161"/>
      <c r="H36" s="105"/>
      <c r="I36" s="161"/>
      <c r="J36" s="161"/>
      <c r="K36" s="161"/>
      <c r="L36" s="161"/>
      <c r="M36" s="105"/>
      <c r="N36" s="161"/>
      <c r="O36" s="161"/>
      <c r="P36" s="161"/>
      <c r="Q36" s="161"/>
      <c r="R36" s="105"/>
      <c r="S36" s="161"/>
      <c r="T36" s="161"/>
      <c r="U36" s="161"/>
      <c r="V36" s="161"/>
      <c r="W36" s="105"/>
      <c r="X36" s="161"/>
      <c r="Y36" s="161"/>
      <c r="Z36" s="161"/>
      <c r="AA36" s="161"/>
      <c r="AB36" s="105"/>
      <c r="AC36" s="161"/>
      <c r="AD36" s="161"/>
      <c r="AE36" s="161"/>
      <c r="AF36" s="161"/>
      <c r="AG36" s="105"/>
      <c r="AH36" s="161"/>
      <c r="AI36" s="161"/>
      <c r="AJ36" s="161"/>
      <c r="AK36" s="161"/>
      <c r="AL36" s="105"/>
      <c r="AM36" s="161"/>
      <c r="AN36" s="161"/>
      <c r="AO36" s="161"/>
      <c r="AP36" s="161">
        <v>186</v>
      </c>
      <c r="AQ36" s="105"/>
      <c r="AR36" s="161">
        <v>0</v>
      </c>
      <c r="AS36" s="161">
        <v>0</v>
      </c>
      <c r="AT36" s="161">
        <v>930</v>
      </c>
      <c r="AU36" s="161">
        <v>1821</v>
      </c>
      <c r="AV36" s="105"/>
      <c r="AW36" s="161">
        <v>4330</v>
      </c>
      <c r="AX36" s="161">
        <v>20096</v>
      </c>
      <c r="AY36" s="161">
        <v>20171</v>
      </c>
      <c r="AZ36" s="161">
        <v>19239</v>
      </c>
      <c r="BA36" s="105"/>
      <c r="BB36" s="161">
        <v>19240</v>
      </c>
      <c r="BC36" s="161">
        <v>24068</v>
      </c>
      <c r="BD36" s="155">
        <v>35692</v>
      </c>
      <c r="BE36" s="155">
        <v>13695</v>
      </c>
      <c r="BF36" s="105"/>
      <c r="BG36" s="75">
        <v>13514</v>
      </c>
      <c r="BH36" s="75">
        <v>13596</v>
      </c>
      <c r="BI36" s="75">
        <v>13695</v>
      </c>
      <c r="BJ36" s="75">
        <v>13695</v>
      </c>
      <c r="BK36" s="37"/>
      <c r="BL36" s="75">
        <v>13487</v>
      </c>
      <c r="BM36" s="75">
        <v>13587</v>
      </c>
      <c r="BN36" s="75">
        <v>13649</v>
      </c>
      <c r="BO36" s="75">
        <v>13701</v>
      </c>
      <c r="BP36" s="37"/>
      <c r="BQ36" s="75">
        <v>13541</v>
      </c>
      <c r="BR36" s="75">
        <v>21509</v>
      </c>
      <c r="BS36" s="75">
        <v>21102</v>
      </c>
      <c r="BT36" s="75">
        <v>20298</v>
      </c>
      <c r="BU36" s="37"/>
      <c r="BV36" s="75">
        <v>21503</v>
      </c>
      <c r="BY36" s="76"/>
    </row>
    <row r="37" spans="1:77" s="32" customFormat="1" x14ac:dyDescent="0.2">
      <c r="A37" s="30"/>
      <c r="B37" s="30"/>
      <c r="C37" s="105"/>
      <c r="D37" s="30"/>
      <c r="E37" s="30"/>
      <c r="F37" s="30"/>
      <c r="G37" s="30"/>
      <c r="H37" s="105"/>
      <c r="I37" s="30"/>
      <c r="J37" s="30"/>
      <c r="K37" s="30"/>
      <c r="L37" s="30"/>
      <c r="M37" s="105"/>
      <c r="N37" s="30"/>
      <c r="O37" s="30"/>
      <c r="P37" s="30"/>
      <c r="Q37" s="30"/>
      <c r="R37" s="105"/>
      <c r="S37" s="124"/>
      <c r="T37" s="124"/>
      <c r="U37" s="124"/>
      <c r="V37" s="30"/>
      <c r="W37" s="105"/>
      <c r="X37" s="30"/>
      <c r="Y37" s="30"/>
      <c r="Z37" s="30"/>
      <c r="AA37" s="30"/>
      <c r="AB37" s="105"/>
      <c r="AC37" s="30"/>
      <c r="AD37" s="30"/>
      <c r="AE37" s="30"/>
      <c r="AF37" s="30"/>
      <c r="AG37" s="105"/>
      <c r="AH37" s="30"/>
      <c r="AI37" s="30"/>
      <c r="AJ37" s="30"/>
      <c r="AK37" s="30"/>
      <c r="AL37" s="105"/>
      <c r="AM37" s="30"/>
      <c r="AN37" s="30"/>
      <c r="AO37" s="30"/>
      <c r="AP37" s="30"/>
      <c r="AQ37" s="105"/>
      <c r="AR37" s="88"/>
      <c r="AS37" s="88"/>
      <c r="AT37" s="88"/>
      <c r="AU37" s="88"/>
      <c r="AV37" s="105"/>
      <c r="AW37" s="88"/>
      <c r="AX37" s="88"/>
      <c r="AY37" s="88"/>
      <c r="AZ37" s="88"/>
      <c r="BA37" s="105"/>
      <c r="BB37" s="88"/>
      <c r="BC37" s="88"/>
      <c r="BD37" s="88"/>
      <c r="BE37" s="88"/>
      <c r="BF37" s="105"/>
      <c r="BG37" s="37"/>
      <c r="BH37" s="37"/>
      <c r="BI37" s="37"/>
      <c r="BJ37" s="37"/>
      <c r="BK37" s="62"/>
      <c r="BL37" s="37"/>
      <c r="BM37" s="37"/>
      <c r="BN37" s="37"/>
      <c r="BO37" s="37"/>
      <c r="BP37" s="62"/>
      <c r="BQ37" s="37"/>
      <c r="BR37" s="37"/>
      <c r="BS37" s="37"/>
      <c r="BT37" s="37"/>
      <c r="BU37" s="62"/>
      <c r="BV37" s="37"/>
      <c r="BY37" s="76"/>
    </row>
    <row r="38" spans="1:77" s="30" customFormat="1" x14ac:dyDescent="0.2">
      <c r="A38" s="106" t="s">
        <v>112</v>
      </c>
      <c r="B38" s="44">
        <v>37568628</v>
      </c>
      <c r="C38" s="107"/>
      <c r="D38" s="44">
        <v>39886329</v>
      </c>
      <c r="E38" s="44">
        <v>39209566</v>
      </c>
      <c r="F38" s="44">
        <v>36597047</v>
      </c>
      <c r="G38" s="44">
        <v>34526518</v>
      </c>
      <c r="H38" s="107"/>
      <c r="I38" s="44">
        <v>39467853</v>
      </c>
      <c r="J38" s="44">
        <v>38428458</v>
      </c>
      <c r="K38" s="44">
        <v>35687358</v>
      </c>
      <c r="L38" s="44">
        <v>34584013</v>
      </c>
      <c r="M38" s="107"/>
      <c r="N38" s="44">
        <v>39110745</v>
      </c>
      <c r="O38" s="44">
        <v>38281516</v>
      </c>
      <c r="P38" s="44">
        <v>36091533</v>
      </c>
      <c r="Q38" s="44">
        <v>35325292</v>
      </c>
      <c r="R38" s="107"/>
      <c r="S38" s="44">
        <v>37434972</v>
      </c>
      <c r="T38" s="44">
        <v>36774398</v>
      </c>
      <c r="U38" s="44">
        <v>35887569</v>
      </c>
      <c r="V38" s="44">
        <v>36381100</v>
      </c>
      <c r="W38" s="107"/>
      <c r="X38" s="44">
        <v>34657143</v>
      </c>
      <c r="Y38" s="44">
        <v>33586878</v>
      </c>
      <c r="Z38" s="44">
        <v>31026673</v>
      </c>
      <c r="AA38" s="44">
        <v>30965781</v>
      </c>
      <c r="AB38" s="107"/>
      <c r="AC38" s="44">
        <v>29889863</v>
      </c>
      <c r="AD38" s="44">
        <v>32126295</v>
      </c>
      <c r="AE38" s="44">
        <v>31234646</v>
      </c>
      <c r="AF38" s="44">
        <v>31895019</v>
      </c>
      <c r="AG38" s="107"/>
      <c r="AH38" s="44">
        <v>32843854</v>
      </c>
      <c r="AI38" s="44">
        <v>32249814</v>
      </c>
      <c r="AJ38" s="44">
        <v>32061109</v>
      </c>
      <c r="AK38" s="44">
        <v>30096052</v>
      </c>
      <c r="AL38" s="107"/>
      <c r="AM38" s="44">
        <v>29965625</v>
      </c>
      <c r="AN38" s="44">
        <v>29596840</v>
      </c>
      <c r="AO38" s="44">
        <v>28389420</v>
      </c>
      <c r="AP38" s="44">
        <v>28019678</v>
      </c>
      <c r="AQ38" s="107"/>
      <c r="AR38" s="44">
        <v>28312994</v>
      </c>
      <c r="AS38" s="44">
        <v>25756216</v>
      </c>
      <c r="AT38" s="44">
        <v>25235293</v>
      </c>
      <c r="AU38" s="44">
        <v>24982881</v>
      </c>
      <c r="AV38" s="107"/>
      <c r="AW38" s="44">
        <v>24536519</v>
      </c>
      <c r="AX38" s="44">
        <v>23616470</v>
      </c>
      <c r="AY38" s="44">
        <v>23375703</v>
      </c>
      <c r="AZ38" s="44">
        <v>22777991</v>
      </c>
      <c r="BA38" s="107"/>
      <c r="BB38" s="44">
        <v>22988996</v>
      </c>
      <c r="BC38" s="44">
        <v>21462175</v>
      </c>
      <c r="BD38" s="154">
        <v>19452112</v>
      </c>
      <c r="BE38" s="154">
        <v>19287476</v>
      </c>
      <c r="BF38" s="107"/>
      <c r="BG38" s="46">
        <v>18108040</v>
      </c>
      <c r="BH38" s="46">
        <v>17757144</v>
      </c>
      <c r="BI38" s="46">
        <v>17001922</v>
      </c>
      <c r="BJ38" s="46">
        <v>16240889</v>
      </c>
      <c r="BK38" s="37"/>
      <c r="BL38" s="46">
        <v>16329180</v>
      </c>
      <c r="BM38" s="46">
        <v>15561432</v>
      </c>
      <c r="BN38" s="46">
        <v>14949672</v>
      </c>
      <c r="BO38" s="46">
        <v>14706059</v>
      </c>
      <c r="BP38" s="37"/>
      <c r="BQ38" s="46">
        <v>14680535</v>
      </c>
      <c r="BR38" s="46">
        <v>14185926</v>
      </c>
      <c r="BS38" s="46">
        <v>14228539</v>
      </c>
      <c r="BT38" s="46">
        <v>14002267</v>
      </c>
      <c r="BU38" s="37"/>
      <c r="BV38" s="46">
        <v>14162151</v>
      </c>
      <c r="BY38" s="76"/>
    </row>
    <row r="39" spans="1:77" s="30" customForma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98"/>
      <c r="T39" s="198"/>
      <c r="U39" s="198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88"/>
      <c r="AS39" s="88"/>
      <c r="AT39" s="88"/>
      <c r="AU39" s="88"/>
      <c r="AV39" s="105"/>
      <c r="AW39" s="88"/>
      <c r="AX39" s="88"/>
      <c r="AY39" s="88"/>
      <c r="AZ39" s="88"/>
      <c r="BA39" s="105"/>
      <c r="BB39" s="88"/>
      <c r="BC39" s="88"/>
      <c r="BD39" s="105"/>
      <c r="BE39" s="105"/>
      <c r="BF39" s="105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Y39" s="76"/>
    </row>
    <row r="40" spans="1:77" s="30" customFormat="1" x14ac:dyDescent="0.2">
      <c r="A40" s="27" t="s">
        <v>22</v>
      </c>
      <c r="B40" s="27"/>
      <c r="C40" s="109"/>
      <c r="D40" s="27"/>
      <c r="E40" s="27"/>
      <c r="F40" s="27"/>
      <c r="G40" s="27"/>
      <c r="H40" s="109"/>
      <c r="I40" s="27"/>
      <c r="J40" s="27"/>
      <c r="K40" s="27"/>
      <c r="L40" s="27"/>
      <c r="M40" s="109"/>
      <c r="N40" s="27"/>
      <c r="O40" s="27"/>
      <c r="P40" s="27"/>
      <c r="Q40" s="27"/>
      <c r="R40" s="109"/>
      <c r="S40" s="200"/>
      <c r="T40" s="200"/>
      <c r="U40" s="200"/>
      <c r="V40" s="27"/>
      <c r="W40" s="109"/>
      <c r="X40" s="27"/>
      <c r="Y40" s="27"/>
      <c r="Z40" s="27"/>
      <c r="AA40" s="27"/>
      <c r="AB40" s="109"/>
      <c r="AC40" s="27"/>
      <c r="AD40" s="27"/>
      <c r="AE40" s="27"/>
      <c r="AF40" s="27"/>
      <c r="AG40" s="109"/>
      <c r="AH40" s="27"/>
      <c r="AI40" s="27"/>
      <c r="AJ40" s="27"/>
      <c r="AK40" s="27"/>
      <c r="AL40" s="109"/>
      <c r="AM40" s="27"/>
      <c r="AN40" s="27"/>
      <c r="AO40" s="27"/>
      <c r="AP40" s="27"/>
      <c r="AQ40" s="109"/>
      <c r="AR40" s="93"/>
      <c r="AS40" s="93"/>
      <c r="AT40" s="93"/>
      <c r="AU40" s="93"/>
      <c r="AV40" s="109"/>
      <c r="AW40" s="93"/>
      <c r="AX40" s="93"/>
      <c r="AY40" s="93"/>
      <c r="AZ40" s="93"/>
      <c r="BA40" s="109"/>
      <c r="BB40" s="93"/>
      <c r="BC40" s="93"/>
      <c r="BD40" s="50"/>
      <c r="BE40" s="50"/>
      <c r="BF40" s="109"/>
      <c r="BG40" s="38"/>
      <c r="BH40" s="38"/>
      <c r="BI40" s="38"/>
      <c r="BJ40" s="38"/>
      <c r="BK40" s="37"/>
      <c r="BL40" s="38"/>
      <c r="BM40" s="38"/>
      <c r="BN40" s="38"/>
      <c r="BO40" s="38"/>
      <c r="BP40" s="37"/>
      <c r="BQ40" s="38"/>
      <c r="BR40" s="38"/>
      <c r="BS40" s="38"/>
      <c r="BT40" s="38"/>
      <c r="BU40" s="37"/>
      <c r="BV40" s="38"/>
      <c r="BY40" s="76"/>
    </row>
    <row r="41" spans="1:77" s="30" customFormat="1" x14ac:dyDescent="0.2">
      <c r="A41" s="106" t="s">
        <v>110</v>
      </c>
      <c r="B41" s="46">
        <v>18670047</v>
      </c>
      <c r="C41" s="109"/>
      <c r="D41" s="46">
        <v>17738632</v>
      </c>
      <c r="E41" s="46">
        <v>18731932</v>
      </c>
      <c r="F41" s="46">
        <v>18035932</v>
      </c>
      <c r="G41" s="46">
        <v>17478769</v>
      </c>
      <c r="H41" s="109"/>
      <c r="I41" s="46">
        <v>16332818</v>
      </c>
      <c r="J41" s="46">
        <v>18396559</v>
      </c>
      <c r="K41" s="46">
        <v>17377282</v>
      </c>
      <c r="L41" s="46">
        <v>16461575</v>
      </c>
      <c r="M41" s="109"/>
      <c r="N41" s="46">
        <v>15439599</v>
      </c>
      <c r="O41" s="46">
        <v>16587873</v>
      </c>
      <c r="P41" s="46">
        <v>15914614</v>
      </c>
      <c r="Q41" s="46">
        <v>16359064</v>
      </c>
      <c r="R41" s="109"/>
      <c r="S41" s="46">
        <v>16146111</v>
      </c>
      <c r="T41" s="46">
        <v>17110668</v>
      </c>
      <c r="U41" s="46">
        <v>17091554</v>
      </c>
      <c r="V41" s="46">
        <v>15829182</v>
      </c>
      <c r="W41" s="109"/>
      <c r="X41" s="46">
        <v>15201900</v>
      </c>
      <c r="Y41" s="46">
        <v>14537153</v>
      </c>
      <c r="Z41" s="46">
        <v>13914735</v>
      </c>
      <c r="AA41" s="46">
        <v>13542762</v>
      </c>
      <c r="AB41" s="109"/>
      <c r="AC41" s="46">
        <v>13094353</v>
      </c>
      <c r="AD41" s="46">
        <v>15291858</v>
      </c>
      <c r="AE41" s="46">
        <v>15245648</v>
      </c>
      <c r="AF41" s="46">
        <v>15858975</v>
      </c>
      <c r="AG41" s="109"/>
      <c r="AH41" s="46">
        <v>15479771</v>
      </c>
      <c r="AI41" s="46">
        <v>15990602</v>
      </c>
      <c r="AJ41" s="46">
        <v>15611440</v>
      </c>
      <c r="AK41" s="46">
        <v>15323700</v>
      </c>
      <c r="AL41" s="109"/>
      <c r="AM41" s="46">
        <v>15049162</v>
      </c>
      <c r="AN41" s="46">
        <v>14957647</v>
      </c>
      <c r="AO41" s="46">
        <v>14800151</v>
      </c>
      <c r="AP41" s="46">
        <v>14621681</v>
      </c>
      <c r="AQ41" s="109"/>
      <c r="AR41" s="46">
        <v>13999669</v>
      </c>
      <c r="AS41" s="46">
        <v>13686601</v>
      </c>
      <c r="AT41" s="46">
        <v>13472163</v>
      </c>
      <c r="AU41" s="46">
        <v>13326130</v>
      </c>
      <c r="AV41" s="109"/>
      <c r="AW41" s="46">
        <v>13011729</v>
      </c>
      <c r="AX41" s="46">
        <v>12829094</v>
      </c>
      <c r="AY41" s="46">
        <v>12563366</v>
      </c>
      <c r="AZ41" s="46">
        <v>12388867</v>
      </c>
      <c r="BA41" s="109"/>
      <c r="BB41" s="46">
        <v>12122603</v>
      </c>
      <c r="BC41" s="46">
        <v>12698202</v>
      </c>
      <c r="BD41" s="45">
        <v>12322824</v>
      </c>
      <c r="BE41" s="45">
        <v>12323611</v>
      </c>
      <c r="BF41" s="109"/>
      <c r="BG41" s="46">
        <v>12064013</v>
      </c>
      <c r="BH41" s="46">
        <v>12077424</v>
      </c>
      <c r="BI41" s="46">
        <v>11877314</v>
      </c>
      <c r="BJ41" s="46">
        <v>11718036</v>
      </c>
      <c r="BK41" s="37"/>
      <c r="BL41" s="46">
        <v>11488847</v>
      </c>
      <c r="BM41" s="46">
        <v>11398285</v>
      </c>
      <c r="BN41" s="46">
        <v>11212632</v>
      </c>
      <c r="BO41" s="46">
        <v>11228587</v>
      </c>
      <c r="BP41" s="37"/>
      <c r="BQ41" s="46">
        <v>10914047</v>
      </c>
      <c r="BR41" s="46">
        <v>10869479</v>
      </c>
      <c r="BS41" s="46">
        <v>10682340</v>
      </c>
      <c r="BT41" s="46">
        <v>10691713</v>
      </c>
      <c r="BU41" s="37"/>
      <c r="BV41" s="46">
        <v>10479762</v>
      </c>
      <c r="BY41" s="76"/>
    </row>
    <row r="42" spans="1:77" s="30" customFormat="1" x14ac:dyDescent="0.2">
      <c r="A42" s="74" t="s">
        <v>235</v>
      </c>
      <c r="B42" s="38">
        <v>676306</v>
      </c>
      <c r="C42" s="109"/>
      <c r="D42" s="38">
        <v>676306</v>
      </c>
      <c r="E42" s="38">
        <v>676306</v>
      </c>
      <c r="F42" s="38">
        <v>676306</v>
      </c>
      <c r="G42" s="38">
        <v>676306</v>
      </c>
      <c r="H42" s="109"/>
      <c r="I42" s="38">
        <v>676306</v>
      </c>
      <c r="J42" s="38">
        <v>676306</v>
      </c>
      <c r="K42" s="38">
        <v>676306</v>
      </c>
      <c r="L42" s="38">
        <v>676306</v>
      </c>
      <c r="M42" s="109"/>
      <c r="N42" s="38">
        <v>676306</v>
      </c>
      <c r="O42" s="38">
        <v>676306</v>
      </c>
      <c r="P42" s="38">
        <v>676306</v>
      </c>
      <c r="Q42" s="38">
        <v>676306</v>
      </c>
      <c r="R42" s="109"/>
      <c r="S42" s="38">
        <v>676306</v>
      </c>
      <c r="T42" s="38">
        <v>676306</v>
      </c>
      <c r="U42" s="38">
        <v>676306</v>
      </c>
      <c r="V42" s="38">
        <v>588018</v>
      </c>
      <c r="W42" s="109"/>
      <c r="X42" s="38">
        <v>588018</v>
      </c>
      <c r="Y42" s="38">
        <v>588018</v>
      </c>
      <c r="Z42" s="38">
        <v>588018</v>
      </c>
      <c r="AA42" s="38">
        <v>588018</v>
      </c>
      <c r="AB42" s="109"/>
      <c r="AC42" s="38">
        <v>588018</v>
      </c>
      <c r="AD42" s="38">
        <v>588018</v>
      </c>
      <c r="AE42" s="38">
        <v>588018</v>
      </c>
      <c r="AF42" s="38">
        <v>588018</v>
      </c>
      <c r="AG42" s="109"/>
      <c r="AH42" s="38">
        <v>588018</v>
      </c>
      <c r="AI42" s="38">
        <v>588018</v>
      </c>
      <c r="AJ42" s="38">
        <v>588018</v>
      </c>
      <c r="AK42" s="38">
        <v>588018</v>
      </c>
      <c r="AL42" s="109"/>
      <c r="AM42" s="38">
        <v>588018</v>
      </c>
      <c r="AN42" s="38">
        <v>588018</v>
      </c>
      <c r="AO42" s="38">
        <v>588018</v>
      </c>
      <c r="AP42" s="38">
        <v>588018</v>
      </c>
      <c r="AQ42" s="109"/>
      <c r="AR42" s="38">
        <v>588018</v>
      </c>
      <c r="AS42" s="38">
        <v>588018</v>
      </c>
      <c r="AT42" s="38">
        <v>588018</v>
      </c>
      <c r="AU42" s="38">
        <v>588018</v>
      </c>
      <c r="AV42" s="109"/>
      <c r="AW42" s="38">
        <v>588018</v>
      </c>
      <c r="AX42" s="38">
        <v>588018</v>
      </c>
      <c r="AY42" s="38">
        <v>588018</v>
      </c>
      <c r="AZ42" s="38">
        <v>588018</v>
      </c>
      <c r="BA42" s="109"/>
      <c r="BB42" s="38">
        <v>588018</v>
      </c>
      <c r="BC42" s="38">
        <v>588018</v>
      </c>
      <c r="BD42" s="39">
        <v>588018</v>
      </c>
      <c r="BE42" s="39">
        <v>588018</v>
      </c>
      <c r="BF42" s="109"/>
      <c r="BG42" s="38">
        <v>588018</v>
      </c>
      <c r="BH42" s="38">
        <v>588018</v>
      </c>
      <c r="BI42" s="38">
        <v>588018</v>
      </c>
      <c r="BJ42" s="38">
        <v>588018</v>
      </c>
      <c r="BK42" s="37"/>
      <c r="BL42" s="38">
        <v>588018</v>
      </c>
      <c r="BM42" s="38">
        <v>588018</v>
      </c>
      <c r="BN42" s="38">
        <v>588018</v>
      </c>
      <c r="BO42" s="38">
        <v>588018</v>
      </c>
      <c r="BP42" s="37"/>
      <c r="BQ42" s="38">
        <v>588018</v>
      </c>
      <c r="BR42" s="38">
        <v>588018</v>
      </c>
      <c r="BS42" s="38">
        <v>588018</v>
      </c>
      <c r="BT42" s="38">
        <v>588018</v>
      </c>
      <c r="BU42" s="37"/>
      <c r="BV42" s="38">
        <v>588018</v>
      </c>
      <c r="BY42" s="76"/>
    </row>
    <row r="43" spans="1:77" s="30" customFormat="1" x14ac:dyDescent="0.2">
      <c r="A43" s="74" t="s">
        <v>236</v>
      </c>
      <c r="B43" s="38">
        <v>3348670</v>
      </c>
      <c r="C43" s="109"/>
      <c r="D43" s="38">
        <v>3348670</v>
      </c>
      <c r="E43" s="38">
        <v>3348670</v>
      </c>
      <c r="F43" s="38">
        <v>3348670</v>
      </c>
      <c r="G43" s="38">
        <v>3348670</v>
      </c>
      <c r="H43" s="109"/>
      <c r="I43" s="38">
        <v>3348670</v>
      </c>
      <c r="J43" s="38">
        <v>3348670</v>
      </c>
      <c r="K43" s="38">
        <v>3348670</v>
      </c>
      <c r="L43" s="38">
        <v>3348670</v>
      </c>
      <c r="M43" s="109"/>
      <c r="N43" s="38">
        <v>3348670</v>
      </c>
      <c r="O43" s="38">
        <v>3348670</v>
      </c>
      <c r="P43" s="38">
        <v>3348670</v>
      </c>
      <c r="Q43" s="38">
        <v>3348670</v>
      </c>
      <c r="R43" s="109"/>
      <c r="S43" s="38">
        <v>3348670</v>
      </c>
      <c r="T43" s="38">
        <v>3348670</v>
      </c>
      <c r="U43" s="38">
        <v>3348618</v>
      </c>
      <c r="V43" s="38">
        <v>2692784</v>
      </c>
      <c r="W43" s="109"/>
      <c r="X43" s="38">
        <v>2692784</v>
      </c>
      <c r="Y43" s="38">
        <v>2692784</v>
      </c>
      <c r="Z43" s="38">
        <v>2692784</v>
      </c>
      <c r="AA43" s="38">
        <v>3632464</v>
      </c>
      <c r="AB43" s="109"/>
      <c r="AC43" s="38">
        <v>3632464</v>
      </c>
      <c r="AD43" s="38">
        <v>3632464</v>
      </c>
      <c r="AE43" s="38">
        <v>3632464</v>
      </c>
      <c r="AF43" s="38">
        <v>3632464</v>
      </c>
      <c r="AG43" s="109"/>
      <c r="AH43" s="38">
        <v>3632464</v>
      </c>
      <c r="AI43" s="38">
        <v>3632464</v>
      </c>
      <c r="AJ43" s="38">
        <v>3632464</v>
      </c>
      <c r="AK43" s="38">
        <v>3632464</v>
      </c>
      <c r="AL43" s="109"/>
      <c r="AM43" s="38">
        <v>3632464</v>
      </c>
      <c r="AN43" s="38">
        <v>3632464</v>
      </c>
      <c r="AO43" s="38">
        <v>3632464</v>
      </c>
      <c r="AP43" s="38">
        <v>3632464</v>
      </c>
      <c r="AQ43" s="109"/>
      <c r="AR43" s="38">
        <v>3632464</v>
      </c>
      <c r="AS43" s="38">
        <v>3632464</v>
      </c>
      <c r="AT43" s="38">
        <v>3632464</v>
      </c>
      <c r="AU43" s="38">
        <v>3632464</v>
      </c>
      <c r="AV43" s="109"/>
      <c r="AW43" s="38">
        <v>3632464</v>
      </c>
      <c r="AX43" s="38">
        <v>3632464</v>
      </c>
      <c r="AY43" s="38">
        <v>3632464</v>
      </c>
      <c r="AZ43" s="38">
        <v>3632464</v>
      </c>
      <c r="BA43" s="109"/>
      <c r="BB43" s="38">
        <v>3632464</v>
      </c>
      <c r="BC43" s="38">
        <v>3632464</v>
      </c>
      <c r="BD43" s="39">
        <v>3632464</v>
      </c>
      <c r="BE43" s="39">
        <v>3632464</v>
      </c>
      <c r="BF43" s="109"/>
      <c r="BG43" s="38">
        <v>3632464</v>
      </c>
      <c r="BH43" s="38">
        <v>3632464</v>
      </c>
      <c r="BI43" s="38">
        <v>3632464</v>
      </c>
      <c r="BJ43" s="38">
        <v>3632464</v>
      </c>
      <c r="BK43" s="37"/>
      <c r="BL43" s="38">
        <v>3632464</v>
      </c>
      <c r="BM43" s="38">
        <v>3632464</v>
      </c>
      <c r="BN43" s="38">
        <v>3632464</v>
      </c>
      <c r="BO43" s="38">
        <v>3632464</v>
      </c>
      <c r="BP43" s="37"/>
      <c r="BQ43" s="38">
        <v>3632464</v>
      </c>
      <c r="BR43" s="38">
        <v>3632464</v>
      </c>
      <c r="BS43" s="38">
        <v>3632464</v>
      </c>
      <c r="BT43" s="38">
        <v>3632464</v>
      </c>
      <c r="BU43" s="37"/>
      <c r="BV43" s="38">
        <v>3632464</v>
      </c>
      <c r="BY43" s="76"/>
    </row>
    <row r="44" spans="1:77" s="30" customFormat="1" x14ac:dyDescent="0.2">
      <c r="A44" s="74" t="s">
        <v>27</v>
      </c>
      <c r="B44" s="93"/>
      <c r="C44" s="109"/>
      <c r="D44" s="93"/>
      <c r="E44" s="93"/>
      <c r="F44" s="93"/>
      <c r="G44" s="93"/>
      <c r="H44" s="109"/>
      <c r="I44" s="93"/>
      <c r="J44" s="93"/>
      <c r="K44" s="93"/>
      <c r="L44" s="93"/>
      <c r="M44" s="109"/>
      <c r="N44" s="93"/>
      <c r="O44" s="93"/>
      <c r="P44" s="93"/>
      <c r="Q44" s="93"/>
      <c r="R44" s="109"/>
      <c r="S44" s="93"/>
      <c r="T44" s="93"/>
      <c r="U44" s="93"/>
      <c r="V44" s="93"/>
      <c r="W44" s="109"/>
      <c r="X44" s="93"/>
      <c r="Y44" s="93"/>
      <c r="Z44" s="93"/>
      <c r="AA44" s="93"/>
      <c r="AB44" s="109"/>
      <c r="AC44" s="93"/>
      <c r="AD44" s="93"/>
      <c r="AE44" s="93"/>
      <c r="AF44" s="93"/>
      <c r="AG44" s="109"/>
      <c r="AH44" s="93"/>
      <c r="AI44" s="93"/>
      <c r="AJ44" s="93"/>
      <c r="AK44" s="93"/>
      <c r="AL44" s="109"/>
      <c r="AM44" s="93"/>
      <c r="AN44" s="93"/>
      <c r="AO44" s="93"/>
      <c r="AP44" s="93"/>
      <c r="AQ44" s="109"/>
      <c r="AR44" s="93">
        <v>0</v>
      </c>
      <c r="AS44" s="93">
        <v>0</v>
      </c>
      <c r="AT44" s="74">
        <v>0</v>
      </c>
      <c r="AU44" s="74">
        <v>0</v>
      </c>
      <c r="AV44" s="109"/>
      <c r="AW44" s="74">
        <v>0</v>
      </c>
      <c r="AX44" s="74">
        <v>0</v>
      </c>
      <c r="AY44" s="74">
        <v>0</v>
      </c>
      <c r="AZ44" s="74">
        <v>0</v>
      </c>
      <c r="BA44" s="109"/>
      <c r="BB44" s="74">
        <v>0</v>
      </c>
      <c r="BC44" s="38">
        <v>0</v>
      </c>
      <c r="BD44" s="39">
        <v>0</v>
      </c>
      <c r="BE44" s="39">
        <v>0</v>
      </c>
      <c r="BF44" s="109"/>
      <c r="BG44" s="38">
        <v>0</v>
      </c>
      <c r="BH44" s="38">
        <v>0</v>
      </c>
      <c r="BI44" s="38">
        <v>0</v>
      </c>
      <c r="BJ44" s="38">
        <v>1144336</v>
      </c>
      <c r="BK44" s="37"/>
      <c r="BL44" s="38">
        <v>1144336</v>
      </c>
      <c r="BM44" s="38">
        <v>1144336</v>
      </c>
      <c r="BN44" s="38">
        <v>1144336</v>
      </c>
      <c r="BO44" s="38">
        <v>1144336</v>
      </c>
      <c r="BP44" s="37"/>
      <c r="BQ44" s="38">
        <v>1144336</v>
      </c>
      <c r="BR44" s="38">
        <v>1144336</v>
      </c>
      <c r="BS44" s="38">
        <v>1144336</v>
      </c>
      <c r="BT44" s="38">
        <v>1144336</v>
      </c>
      <c r="BU44" s="37"/>
      <c r="BV44" s="38">
        <v>1144336</v>
      </c>
      <c r="BY44" s="76"/>
    </row>
    <row r="45" spans="1:77" s="30" customFormat="1" x14ac:dyDescent="0.2">
      <c r="A45" s="74" t="s">
        <v>28</v>
      </c>
      <c r="B45" s="38">
        <v>-7273</v>
      </c>
      <c r="C45" s="109"/>
      <c r="D45" s="38">
        <v>-7273</v>
      </c>
      <c r="E45" s="38">
        <v>-7273</v>
      </c>
      <c r="F45" s="38">
        <v>-7273</v>
      </c>
      <c r="G45" s="38">
        <v>-7273</v>
      </c>
      <c r="H45" s="109"/>
      <c r="I45" s="38">
        <v>-7273</v>
      </c>
      <c r="J45" s="38"/>
      <c r="K45" s="38"/>
      <c r="L45" s="38"/>
      <c r="M45" s="109"/>
      <c r="N45" s="38"/>
      <c r="O45" s="38"/>
      <c r="P45" s="38"/>
      <c r="Q45" s="38"/>
      <c r="R45" s="109"/>
      <c r="S45" s="38"/>
      <c r="T45" s="38"/>
      <c r="U45" s="38"/>
      <c r="V45" s="38"/>
      <c r="W45" s="109"/>
      <c r="X45" s="38"/>
      <c r="Y45" s="38"/>
      <c r="Z45" s="38"/>
      <c r="AA45" s="38">
        <v>741</v>
      </c>
      <c r="AB45" s="109"/>
      <c r="AC45" s="38">
        <v>-16295</v>
      </c>
      <c r="AD45" s="38">
        <v>-16271</v>
      </c>
      <c r="AE45" s="38">
        <v>-16267</v>
      </c>
      <c r="AF45" s="38">
        <v>-15848</v>
      </c>
      <c r="AG45" s="109"/>
      <c r="AH45" s="38">
        <v>-16295</v>
      </c>
      <c r="AI45" s="38">
        <v>-16295</v>
      </c>
      <c r="AJ45" s="38">
        <v>-16295</v>
      </c>
      <c r="AK45" s="38">
        <v>-16295</v>
      </c>
      <c r="AL45" s="109"/>
      <c r="AM45" s="38">
        <v>-16295</v>
      </c>
      <c r="AN45" s="74">
        <v>760</v>
      </c>
      <c r="AO45" s="74">
        <v>933</v>
      </c>
      <c r="AP45" s="74">
        <v>767</v>
      </c>
      <c r="AQ45" s="109"/>
      <c r="AR45" s="74">
        <v>741</v>
      </c>
      <c r="AS45" s="74">
        <v>763</v>
      </c>
      <c r="AT45" s="74">
        <v>734</v>
      </c>
      <c r="AU45" s="38">
        <v>740</v>
      </c>
      <c r="AV45" s="109"/>
      <c r="AW45" s="74">
        <v>744</v>
      </c>
      <c r="AX45" s="74">
        <v>590</v>
      </c>
      <c r="AY45" s="38">
        <v>880</v>
      </c>
      <c r="AZ45" s="38">
        <v>0</v>
      </c>
      <c r="BA45" s="109"/>
      <c r="BB45" s="38">
        <v>814</v>
      </c>
      <c r="BC45" s="38">
        <v>20031</v>
      </c>
      <c r="BD45" s="39">
        <v>16916</v>
      </c>
      <c r="BE45" s="39">
        <v>29040</v>
      </c>
      <c r="BF45" s="109"/>
      <c r="BG45" s="38">
        <v>34777</v>
      </c>
      <c r="BH45" s="38">
        <v>38974</v>
      </c>
      <c r="BI45" s="38">
        <v>42800</v>
      </c>
      <c r="BJ45" s="38">
        <v>45279</v>
      </c>
      <c r="BK45" s="37"/>
      <c r="BL45" s="38">
        <v>45185</v>
      </c>
      <c r="BM45" s="38">
        <v>39784</v>
      </c>
      <c r="BN45" s="38">
        <v>36433</v>
      </c>
      <c r="BO45" s="38">
        <v>43688</v>
      </c>
      <c r="BP45" s="37"/>
      <c r="BQ45" s="38">
        <v>50233</v>
      </c>
      <c r="BR45" s="38">
        <v>55431</v>
      </c>
      <c r="BS45" s="38">
        <v>56023</v>
      </c>
      <c r="BT45" s="38">
        <v>58216</v>
      </c>
      <c r="BU45" s="37"/>
      <c r="BV45" s="38">
        <v>49565</v>
      </c>
      <c r="BY45" s="76"/>
    </row>
    <row r="46" spans="1:77" s="30" customFormat="1" x14ac:dyDescent="0.2">
      <c r="A46" s="74" t="s">
        <v>237</v>
      </c>
      <c r="B46" s="38"/>
      <c r="C46" s="109"/>
      <c r="D46" s="38"/>
      <c r="E46" s="38"/>
      <c r="F46" s="38"/>
      <c r="G46" s="38"/>
      <c r="H46" s="109"/>
      <c r="I46" s="38"/>
      <c r="J46" s="38"/>
      <c r="K46" s="38"/>
      <c r="L46" s="38"/>
      <c r="M46" s="109"/>
      <c r="N46" s="38"/>
      <c r="O46" s="38"/>
      <c r="P46" s="38"/>
      <c r="Q46" s="38"/>
      <c r="R46" s="109"/>
      <c r="S46" s="38"/>
      <c r="T46" s="38"/>
      <c r="U46" s="38"/>
      <c r="V46" s="38"/>
      <c r="W46" s="109"/>
      <c r="X46" s="38"/>
      <c r="Y46" s="38"/>
      <c r="Z46" s="38"/>
      <c r="AA46" s="38"/>
      <c r="AB46" s="109"/>
      <c r="AC46" s="38"/>
      <c r="AD46" s="38"/>
      <c r="AE46" s="38"/>
      <c r="AF46" s="38"/>
      <c r="AG46" s="109"/>
      <c r="AH46" s="38"/>
      <c r="AI46" s="38"/>
      <c r="AJ46" s="38"/>
      <c r="AK46" s="38"/>
      <c r="AL46" s="109"/>
      <c r="AM46" s="38"/>
      <c r="AN46" s="38">
        <v>-27101</v>
      </c>
      <c r="AO46" s="38">
        <v>-27101</v>
      </c>
      <c r="AP46" s="38">
        <v>-27101</v>
      </c>
      <c r="AQ46" s="109"/>
      <c r="AR46" s="38">
        <v>-27101</v>
      </c>
      <c r="AS46" s="38">
        <v>-27101</v>
      </c>
      <c r="AT46" s="38">
        <v>-27101</v>
      </c>
      <c r="AU46" s="38">
        <v>-27132</v>
      </c>
      <c r="AV46" s="109"/>
      <c r="AW46" s="38">
        <v>-25652</v>
      </c>
      <c r="AX46" s="38">
        <v>-45883</v>
      </c>
      <c r="AY46" s="38">
        <v>-45883</v>
      </c>
      <c r="AZ46" s="38">
        <v>-45883</v>
      </c>
      <c r="BA46" s="109"/>
      <c r="BB46" s="38">
        <v>-45883</v>
      </c>
      <c r="BC46" s="38">
        <v>-45883</v>
      </c>
      <c r="BD46" s="39">
        <v>-45883</v>
      </c>
      <c r="BE46" s="39">
        <v>-45883</v>
      </c>
      <c r="BF46" s="109"/>
      <c r="BG46" s="57">
        <v>-45883</v>
      </c>
      <c r="BH46" s="57">
        <v>-45883</v>
      </c>
      <c r="BI46" s="57">
        <v>0</v>
      </c>
      <c r="BJ46" s="57">
        <v>0</v>
      </c>
      <c r="BK46" s="37"/>
      <c r="BL46" s="38">
        <v>-20664</v>
      </c>
      <c r="BM46" s="38">
        <v>-21317</v>
      </c>
      <c r="BN46" s="38">
        <v>-21317</v>
      </c>
      <c r="BO46" s="38">
        <v>-21317</v>
      </c>
      <c r="BP46" s="37"/>
      <c r="BQ46" s="38">
        <v>-21317</v>
      </c>
      <c r="BR46" s="38">
        <v>-21710</v>
      </c>
      <c r="BS46" s="38">
        <v>-21710</v>
      </c>
      <c r="BT46" s="38">
        <v>-21710</v>
      </c>
      <c r="BU46" s="37"/>
      <c r="BV46" s="38">
        <v>-21710</v>
      </c>
      <c r="BY46" s="76"/>
    </row>
    <row r="47" spans="1:77" s="30" customFormat="1" x14ac:dyDescent="0.2">
      <c r="A47" s="74" t="s">
        <v>152</v>
      </c>
      <c r="B47" s="38">
        <v>-7758</v>
      </c>
      <c r="C47" s="109"/>
      <c r="D47" s="38">
        <v>-13875</v>
      </c>
      <c r="E47" s="38">
        <v>-7703</v>
      </c>
      <c r="F47" s="38">
        <v>-4708</v>
      </c>
      <c r="G47" s="38">
        <v>6007</v>
      </c>
      <c r="H47" s="109"/>
      <c r="I47" s="38">
        <v>15043</v>
      </c>
      <c r="J47" s="38">
        <v>13080</v>
      </c>
      <c r="K47" s="38">
        <v>19968</v>
      </c>
      <c r="L47" s="38">
        <v>38594</v>
      </c>
      <c r="M47" s="109"/>
      <c r="N47" s="38">
        <v>55249</v>
      </c>
      <c r="O47" s="38">
        <v>65192</v>
      </c>
      <c r="P47" s="38">
        <v>108396</v>
      </c>
      <c r="Q47" s="38">
        <v>147421</v>
      </c>
      <c r="R47" s="109"/>
      <c r="S47" s="38">
        <v>185744</v>
      </c>
      <c r="T47" s="38">
        <v>243466</v>
      </c>
      <c r="U47" s="38">
        <v>269873</v>
      </c>
      <c r="V47" s="38">
        <v>188304</v>
      </c>
      <c r="W47" s="109"/>
      <c r="X47" s="38">
        <v>108917</v>
      </c>
      <c r="Y47" s="38">
        <v>-14010</v>
      </c>
      <c r="Z47" s="38">
        <v>-40111</v>
      </c>
      <c r="AA47" s="38">
        <v>-62807</v>
      </c>
      <c r="AB47" s="109"/>
      <c r="AC47" s="38">
        <v>-105534</v>
      </c>
      <c r="AD47" s="38">
        <v>-123921</v>
      </c>
      <c r="AE47" s="38">
        <v>-132196</v>
      </c>
      <c r="AF47" s="38">
        <v>-97646</v>
      </c>
      <c r="AG47" s="109"/>
      <c r="AH47" s="38">
        <v>-17356</v>
      </c>
      <c r="AI47" s="38">
        <v>-23488</v>
      </c>
      <c r="AJ47" s="38">
        <v>-21923</v>
      </c>
      <c r="AK47" s="38">
        <v>-21292</v>
      </c>
      <c r="AL47" s="109"/>
      <c r="AM47" s="38">
        <v>-16024</v>
      </c>
      <c r="AN47" s="38">
        <v>3105</v>
      </c>
      <c r="AO47" s="38">
        <v>3695</v>
      </c>
      <c r="AP47" s="38">
        <v>2980</v>
      </c>
      <c r="AQ47" s="109"/>
      <c r="AR47" s="38">
        <v>25967</v>
      </c>
      <c r="AS47" s="38">
        <v>25405</v>
      </c>
      <c r="AT47" s="38">
        <v>23384</v>
      </c>
      <c r="AU47" s="38">
        <v>28797</v>
      </c>
      <c r="AV47" s="109"/>
      <c r="AW47" s="38">
        <v>33826</v>
      </c>
      <c r="AX47" s="38">
        <v>-2997</v>
      </c>
      <c r="AY47" s="38">
        <v>-19586</v>
      </c>
      <c r="AZ47" s="38">
        <v>-19347</v>
      </c>
      <c r="BA47" s="109"/>
      <c r="BB47" s="38">
        <v>3980</v>
      </c>
      <c r="BC47" s="38">
        <v>6888</v>
      </c>
      <c r="BD47" s="39">
        <v>54192</v>
      </c>
      <c r="BE47" s="39">
        <v>0</v>
      </c>
      <c r="BF47" s="109"/>
      <c r="BG47" s="57">
        <v>0</v>
      </c>
      <c r="BH47" s="57">
        <v>0</v>
      </c>
      <c r="BI47" s="57">
        <v>0</v>
      </c>
      <c r="BJ47" s="57">
        <v>0</v>
      </c>
      <c r="BK47" s="37"/>
      <c r="BL47" s="38">
        <v>0</v>
      </c>
      <c r="BM47" s="38">
        <v>0</v>
      </c>
      <c r="BN47" s="38">
        <v>0</v>
      </c>
      <c r="BO47" s="38">
        <v>0</v>
      </c>
      <c r="BP47" s="37"/>
      <c r="BQ47" s="38">
        <v>0</v>
      </c>
      <c r="BR47" s="38">
        <v>0</v>
      </c>
      <c r="BS47" s="38">
        <v>0</v>
      </c>
      <c r="BT47" s="38">
        <v>0</v>
      </c>
      <c r="BU47" s="37"/>
      <c r="BV47" s="38">
        <v>0</v>
      </c>
      <c r="BY47" s="76"/>
    </row>
    <row r="48" spans="1:77" s="30" customFormat="1" x14ac:dyDescent="0.2">
      <c r="A48" s="74" t="s">
        <v>238</v>
      </c>
      <c r="B48" s="38">
        <v>13692706</v>
      </c>
      <c r="C48" s="109"/>
      <c r="D48" s="38">
        <v>12763368</v>
      </c>
      <c r="E48" s="38">
        <v>13651785</v>
      </c>
      <c r="F48" s="38">
        <v>12904723</v>
      </c>
      <c r="G48" s="38">
        <v>12328274</v>
      </c>
      <c r="H48" s="109"/>
      <c r="I48" s="38">
        <v>11276846</v>
      </c>
      <c r="J48" s="38">
        <v>13149776</v>
      </c>
      <c r="K48" s="38">
        <v>12178987</v>
      </c>
      <c r="L48" s="38">
        <v>10876739</v>
      </c>
      <c r="M48" s="109"/>
      <c r="N48" s="38">
        <v>9858705</v>
      </c>
      <c r="O48" s="38">
        <v>11154658</v>
      </c>
      <c r="P48" s="38">
        <v>10451968</v>
      </c>
      <c r="Q48" s="38">
        <v>10866163</v>
      </c>
      <c r="R48" s="109"/>
      <c r="S48" s="38">
        <v>10663950</v>
      </c>
      <c r="T48" s="38">
        <v>11523301</v>
      </c>
      <c r="U48" s="38">
        <v>11473569</v>
      </c>
      <c r="V48" s="38">
        <v>11131587</v>
      </c>
      <c r="W48" s="109"/>
      <c r="X48" s="38">
        <v>10636605</v>
      </c>
      <c r="Y48" s="38">
        <v>10150298</v>
      </c>
      <c r="Z48" s="38">
        <v>9580185</v>
      </c>
      <c r="AA48" s="38">
        <v>8305960</v>
      </c>
      <c r="AB48" s="109"/>
      <c r="AC48" s="38">
        <v>7938162</v>
      </c>
      <c r="AD48" s="38">
        <v>10169528</v>
      </c>
      <c r="AE48" s="38">
        <v>10132727</v>
      </c>
      <c r="AF48" s="38">
        <v>10713479</v>
      </c>
      <c r="AG48" s="109"/>
      <c r="AH48" s="38">
        <v>10268882</v>
      </c>
      <c r="AI48" s="38">
        <v>10805034</v>
      </c>
      <c r="AJ48" s="38">
        <v>10423815</v>
      </c>
      <c r="AK48" s="38">
        <v>10154996</v>
      </c>
      <c r="AL48" s="109"/>
      <c r="AM48" s="38">
        <v>9908842</v>
      </c>
      <c r="AN48" s="38">
        <v>9804391</v>
      </c>
      <c r="AO48" s="38">
        <v>9651464</v>
      </c>
      <c r="AP48" s="38">
        <v>9489791</v>
      </c>
      <c r="AQ48" s="109"/>
      <c r="AR48" s="38">
        <v>8858130</v>
      </c>
      <c r="AS48" s="38">
        <v>8588894</v>
      </c>
      <c r="AT48" s="38">
        <v>8386254</v>
      </c>
      <c r="AU48" s="38">
        <v>8241842</v>
      </c>
      <c r="AV48" s="109"/>
      <c r="AW48" s="38">
        <v>7946612</v>
      </c>
      <c r="AX48" s="38">
        <v>7827277</v>
      </c>
      <c r="AY48" s="38">
        <v>7594178</v>
      </c>
      <c r="AZ48" s="38">
        <v>7431293</v>
      </c>
      <c r="BA48" s="109"/>
      <c r="BB48" s="38">
        <v>7158352</v>
      </c>
      <c r="BC48" s="38">
        <v>8445604</v>
      </c>
      <c r="BD48" s="39">
        <v>8025426</v>
      </c>
      <c r="BE48" s="39">
        <v>8067721</v>
      </c>
      <c r="BF48" s="109"/>
      <c r="BG48" s="38">
        <v>7804989</v>
      </c>
      <c r="BH48" s="38">
        <v>7798340</v>
      </c>
      <c r="BI48" s="38">
        <v>7594066</v>
      </c>
      <c r="BJ48" s="38">
        <v>6287457</v>
      </c>
      <c r="BK48" s="37"/>
      <c r="BL48" s="38">
        <v>6080187</v>
      </c>
      <c r="BM48" s="38">
        <v>5994873</v>
      </c>
      <c r="BN48" s="38">
        <v>5809595</v>
      </c>
      <c r="BO48" s="38">
        <v>5817833</v>
      </c>
      <c r="BP48" s="37"/>
      <c r="BQ48" s="38">
        <v>5497592</v>
      </c>
      <c r="BR48" s="38">
        <v>5444391</v>
      </c>
      <c r="BS48" s="38">
        <v>5255695</v>
      </c>
      <c r="BT48" s="38">
        <v>5260991</v>
      </c>
      <c r="BU48" s="37"/>
      <c r="BV48" s="38">
        <v>5058001</v>
      </c>
      <c r="BY48" s="76"/>
    </row>
    <row r="49" spans="1:77" s="30" customFormat="1" x14ac:dyDescent="0.2">
      <c r="A49" s="74" t="s">
        <v>31</v>
      </c>
      <c r="B49" s="38">
        <v>967396</v>
      </c>
      <c r="C49" s="109"/>
      <c r="D49" s="38">
        <v>971436</v>
      </c>
      <c r="E49" s="38">
        <v>1070147</v>
      </c>
      <c r="F49" s="38">
        <v>1118214</v>
      </c>
      <c r="G49" s="38">
        <v>1126785</v>
      </c>
      <c r="H49" s="109"/>
      <c r="I49" s="38">
        <v>1023226</v>
      </c>
      <c r="J49" s="38">
        <v>1208727</v>
      </c>
      <c r="K49" s="38">
        <v>1153351</v>
      </c>
      <c r="L49" s="38">
        <v>1521266</v>
      </c>
      <c r="M49" s="109"/>
      <c r="N49" s="38">
        <v>1500669</v>
      </c>
      <c r="O49" s="38">
        <v>1343047</v>
      </c>
      <c r="P49" s="38">
        <v>1329274</v>
      </c>
      <c r="Q49" s="38">
        <v>1320504</v>
      </c>
      <c r="R49" s="109"/>
      <c r="S49" s="38">
        <v>1271441</v>
      </c>
      <c r="T49" s="38">
        <v>1318925</v>
      </c>
      <c r="U49" s="38">
        <v>1323188</v>
      </c>
      <c r="V49" s="38">
        <v>1228489</v>
      </c>
      <c r="W49" s="109"/>
      <c r="X49" s="38">
        <v>1175576</v>
      </c>
      <c r="Y49" s="38">
        <v>1120063</v>
      </c>
      <c r="Z49" s="38">
        <v>1093859</v>
      </c>
      <c r="AA49" s="38">
        <v>1078386</v>
      </c>
      <c r="AB49" s="109"/>
      <c r="AC49" s="38">
        <v>1057538</v>
      </c>
      <c r="AD49" s="38">
        <v>1042040</v>
      </c>
      <c r="AE49" s="38">
        <v>1040902</v>
      </c>
      <c r="AF49" s="38">
        <v>1038508</v>
      </c>
      <c r="AG49" s="109"/>
      <c r="AH49" s="38">
        <v>1024058</v>
      </c>
      <c r="AI49" s="38">
        <v>1004869</v>
      </c>
      <c r="AJ49" s="38">
        <v>1005361</v>
      </c>
      <c r="AK49" s="38">
        <v>985809</v>
      </c>
      <c r="AL49" s="109"/>
      <c r="AM49" s="38">
        <v>952157</v>
      </c>
      <c r="AN49" s="38">
        <v>956010</v>
      </c>
      <c r="AO49" s="38">
        <v>950678</v>
      </c>
      <c r="AP49" s="38">
        <v>934762</v>
      </c>
      <c r="AQ49" s="109"/>
      <c r="AR49" s="38">
        <v>921450</v>
      </c>
      <c r="AS49" s="38">
        <v>878158</v>
      </c>
      <c r="AT49" s="38">
        <v>868410</v>
      </c>
      <c r="AU49" s="38">
        <v>861401</v>
      </c>
      <c r="AV49" s="109"/>
      <c r="AW49" s="38">
        <v>835717</v>
      </c>
      <c r="AX49" s="38">
        <v>829625</v>
      </c>
      <c r="AY49" s="38">
        <v>813295</v>
      </c>
      <c r="AZ49" s="38">
        <v>802322</v>
      </c>
      <c r="BA49" s="109"/>
      <c r="BB49" s="38">
        <v>784858</v>
      </c>
      <c r="BC49" s="38">
        <v>51080</v>
      </c>
      <c r="BD49" s="39">
        <v>51691</v>
      </c>
      <c r="BE49" s="39">
        <v>52251</v>
      </c>
      <c r="BF49" s="109"/>
      <c r="BG49" s="38">
        <v>49648</v>
      </c>
      <c r="BH49" s="38">
        <v>65511</v>
      </c>
      <c r="BI49" s="38">
        <v>19966</v>
      </c>
      <c r="BJ49" s="38">
        <v>20482</v>
      </c>
      <c r="BK49" s="37"/>
      <c r="BL49" s="38">
        <v>19321</v>
      </c>
      <c r="BM49" s="38">
        <v>20127</v>
      </c>
      <c r="BN49" s="38">
        <v>23103</v>
      </c>
      <c r="BO49" s="38">
        <v>23565</v>
      </c>
      <c r="BP49" s="37"/>
      <c r="BQ49" s="38">
        <v>22721</v>
      </c>
      <c r="BR49" s="38">
        <v>26549</v>
      </c>
      <c r="BS49" s="38">
        <v>27514</v>
      </c>
      <c r="BT49" s="38">
        <v>29398</v>
      </c>
      <c r="BU49" s="37"/>
      <c r="BV49" s="38">
        <v>29088</v>
      </c>
      <c r="BY49" s="76"/>
    </row>
    <row r="50" spans="1:77" s="30" customFormat="1" x14ac:dyDescent="0.2">
      <c r="C50" s="109"/>
      <c r="H50" s="109"/>
      <c r="M50" s="109"/>
      <c r="R50" s="109"/>
      <c r="S50" s="124"/>
      <c r="T50" s="124"/>
      <c r="U50" s="124"/>
      <c r="W50" s="109"/>
      <c r="AB50" s="109"/>
      <c r="AG50" s="109"/>
      <c r="AL50" s="109"/>
      <c r="AQ50" s="109"/>
      <c r="AR50" s="118"/>
      <c r="AS50" s="118"/>
      <c r="AT50" s="118"/>
      <c r="AU50" s="118"/>
      <c r="AV50" s="109"/>
      <c r="AW50" s="118"/>
      <c r="AX50" s="118"/>
      <c r="AY50" s="118"/>
      <c r="AZ50" s="118"/>
      <c r="BA50" s="109"/>
      <c r="BB50" s="118"/>
      <c r="BC50" s="37"/>
      <c r="BD50" s="37"/>
      <c r="BE50" s="37"/>
      <c r="BF50" s="109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Y50" s="76"/>
    </row>
    <row r="51" spans="1:77" s="30" customFormat="1" x14ac:dyDescent="0.2">
      <c r="A51" s="27" t="s">
        <v>111</v>
      </c>
      <c r="B51" s="27"/>
      <c r="C51" s="109"/>
      <c r="D51" s="27"/>
      <c r="E51" s="27"/>
      <c r="F51" s="27"/>
      <c r="G51" s="27"/>
      <c r="H51" s="109"/>
      <c r="I51" s="27"/>
      <c r="J51" s="27"/>
      <c r="K51" s="27"/>
      <c r="L51" s="27"/>
      <c r="M51" s="109"/>
      <c r="N51" s="27"/>
      <c r="O51" s="27"/>
      <c r="P51" s="27"/>
      <c r="Q51" s="27"/>
      <c r="R51" s="109"/>
      <c r="S51" s="200"/>
      <c r="T51" s="200"/>
      <c r="U51" s="200"/>
      <c r="V51" s="27"/>
      <c r="W51" s="109"/>
      <c r="X51" s="27"/>
      <c r="Y51" s="27"/>
      <c r="Z51" s="27"/>
      <c r="AA51" s="27"/>
      <c r="AB51" s="109"/>
      <c r="AC51" s="27"/>
      <c r="AD51" s="27"/>
      <c r="AE51" s="27"/>
      <c r="AF51" s="27"/>
      <c r="AG51" s="109"/>
      <c r="AH51" s="27"/>
      <c r="AI51" s="27"/>
      <c r="AJ51" s="27"/>
      <c r="AK51" s="27"/>
      <c r="AL51" s="109"/>
      <c r="AM51" s="27"/>
      <c r="AN51" s="27"/>
      <c r="AO51" s="27"/>
      <c r="AP51" s="27"/>
      <c r="AQ51" s="109"/>
      <c r="AR51" s="93"/>
      <c r="AS51" s="93"/>
      <c r="AT51" s="93"/>
      <c r="AU51" s="93"/>
      <c r="AV51" s="109"/>
      <c r="AW51" s="93"/>
      <c r="AX51" s="93"/>
      <c r="AY51" s="93"/>
      <c r="AZ51" s="93"/>
      <c r="BA51" s="109"/>
      <c r="BB51" s="93"/>
      <c r="BC51" s="38"/>
      <c r="BD51" s="39"/>
      <c r="BE51" s="39"/>
      <c r="BF51" s="109"/>
      <c r="BG51" s="38"/>
      <c r="BH51" s="38"/>
      <c r="BI51" s="38"/>
      <c r="BJ51" s="38"/>
      <c r="BK51" s="37"/>
      <c r="BL51" s="38"/>
      <c r="BM51" s="38"/>
      <c r="BN51" s="38"/>
      <c r="BO51" s="38"/>
      <c r="BP51" s="37"/>
      <c r="BQ51" s="38"/>
      <c r="BR51" s="38"/>
      <c r="BS51" s="38"/>
      <c r="BT51" s="38"/>
      <c r="BU51" s="37"/>
      <c r="BV51" s="38"/>
      <c r="BY51" s="76"/>
    </row>
    <row r="52" spans="1:77" s="30" customFormat="1" x14ac:dyDescent="0.2">
      <c r="A52" s="106" t="s">
        <v>34</v>
      </c>
      <c r="B52" s="46">
        <v>11418276</v>
      </c>
      <c r="C52" s="109"/>
      <c r="D52" s="46">
        <v>10974909</v>
      </c>
      <c r="E52" s="46">
        <v>10886561</v>
      </c>
      <c r="F52" s="46">
        <v>10123059</v>
      </c>
      <c r="G52" s="46">
        <v>10049316</v>
      </c>
      <c r="H52" s="109"/>
      <c r="I52" s="46">
        <v>10561619</v>
      </c>
      <c r="J52" s="46">
        <v>9531091</v>
      </c>
      <c r="K52" s="46">
        <v>9981824</v>
      </c>
      <c r="L52" s="46">
        <v>9251141</v>
      </c>
      <c r="M52" s="109"/>
      <c r="N52" s="46">
        <v>8703088</v>
      </c>
      <c r="O52" s="46">
        <v>7338029</v>
      </c>
      <c r="P52" s="46">
        <v>7308534</v>
      </c>
      <c r="Q52" s="46">
        <v>9152873</v>
      </c>
      <c r="R52" s="109"/>
      <c r="S52" s="46">
        <v>7699793</v>
      </c>
      <c r="T52" s="46">
        <v>7520741</v>
      </c>
      <c r="U52" s="46">
        <v>7874715</v>
      </c>
      <c r="V52" s="46">
        <v>7830397</v>
      </c>
      <c r="W52" s="109"/>
      <c r="X52" s="46">
        <v>7876738</v>
      </c>
      <c r="Y52" s="46">
        <v>9060792</v>
      </c>
      <c r="Z52" s="46">
        <v>8787574</v>
      </c>
      <c r="AA52" s="46">
        <v>10109484</v>
      </c>
      <c r="AB52" s="109"/>
      <c r="AC52" s="46">
        <v>10009542</v>
      </c>
      <c r="AD52" s="46">
        <v>10091816</v>
      </c>
      <c r="AE52" s="46">
        <v>10701601</v>
      </c>
      <c r="AF52" s="46">
        <v>10797494</v>
      </c>
      <c r="AG52" s="109"/>
      <c r="AH52" s="46">
        <v>10855419</v>
      </c>
      <c r="AI52" s="46">
        <v>10032733</v>
      </c>
      <c r="AJ52" s="46">
        <v>10223885</v>
      </c>
      <c r="AK52" s="46">
        <v>9298499</v>
      </c>
      <c r="AL52" s="109"/>
      <c r="AM52" s="46">
        <v>10109857</v>
      </c>
      <c r="AN52" s="46">
        <v>10149518</v>
      </c>
      <c r="AO52" s="46">
        <v>9851074</v>
      </c>
      <c r="AP52" s="46">
        <v>9809804</v>
      </c>
      <c r="AQ52" s="109"/>
      <c r="AR52" s="46">
        <v>10063012</v>
      </c>
      <c r="AS52" s="46">
        <v>8975463</v>
      </c>
      <c r="AT52" s="46">
        <v>8991149</v>
      </c>
      <c r="AU52" s="46">
        <v>8908565</v>
      </c>
      <c r="AV52" s="109"/>
      <c r="AW52" s="46">
        <v>8606757</v>
      </c>
      <c r="AX52" s="46">
        <f>SUM(AX53:AX65)</f>
        <v>8667862</v>
      </c>
      <c r="AY52" s="46">
        <v>8577474</v>
      </c>
      <c r="AZ52" s="46">
        <v>8392154</v>
      </c>
      <c r="BA52" s="109"/>
      <c r="BB52" s="46">
        <v>8457838</v>
      </c>
      <c r="BC52" s="46">
        <v>6954520</v>
      </c>
      <c r="BD52" s="45">
        <v>5181628</v>
      </c>
      <c r="BE52" s="45">
        <v>5210007</v>
      </c>
      <c r="BF52" s="109"/>
      <c r="BG52" s="46">
        <v>4190197</v>
      </c>
      <c r="BH52" s="46">
        <v>3856251</v>
      </c>
      <c r="BI52" s="46">
        <v>3147722</v>
      </c>
      <c r="BJ52" s="46">
        <v>2747529</v>
      </c>
      <c r="BK52" s="37"/>
      <c r="BL52" s="46">
        <v>2563073</v>
      </c>
      <c r="BM52" s="46">
        <v>2502772</v>
      </c>
      <c r="BN52" s="46">
        <v>1748846</v>
      </c>
      <c r="BO52" s="46">
        <v>1752850</v>
      </c>
      <c r="BP52" s="37"/>
      <c r="BQ52" s="46">
        <v>1742818</v>
      </c>
      <c r="BR52" s="46">
        <v>1649276</v>
      </c>
      <c r="BS52" s="46">
        <v>1674405</v>
      </c>
      <c r="BT52" s="46">
        <v>1622361</v>
      </c>
      <c r="BU52" s="37"/>
      <c r="BV52" s="46">
        <v>1659243</v>
      </c>
      <c r="BY52" s="76"/>
    </row>
    <row r="53" spans="1:77" s="30" customFormat="1" x14ac:dyDescent="0.2">
      <c r="A53" s="74" t="s">
        <v>391</v>
      </c>
      <c r="B53" s="57">
        <v>5859117</v>
      </c>
      <c r="D53" s="57">
        <v>5826746</v>
      </c>
      <c r="E53" s="57">
        <v>5973985</v>
      </c>
      <c r="F53" s="57">
        <v>5458365</v>
      </c>
      <c r="G53" s="57">
        <v>5534309</v>
      </c>
      <c r="I53" s="57">
        <v>6094390</v>
      </c>
      <c r="J53" s="57">
        <v>5415487</v>
      </c>
      <c r="K53" s="57">
        <v>5903452</v>
      </c>
      <c r="L53" s="57">
        <v>4975943</v>
      </c>
      <c r="N53" s="57">
        <v>4288396</v>
      </c>
      <c r="O53" s="57">
        <v>3371736</v>
      </c>
      <c r="P53" s="57">
        <v>3392255</v>
      </c>
      <c r="Q53" s="57">
        <v>5464904</v>
      </c>
      <c r="S53" s="57">
        <v>4087307</v>
      </c>
      <c r="T53" s="57">
        <v>4159647</v>
      </c>
      <c r="U53" s="57">
        <v>4271611</v>
      </c>
      <c r="V53" s="57">
        <v>4343236</v>
      </c>
      <c r="X53" s="57">
        <v>4457014</v>
      </c>
      <c r="Y53" s="57">
        <v>4527985</v>
      </c>
      <c r="Z53" s="57">
        <v>4641594</v>
      </c>
      <c r="AA53" s="57">
        <v>6497273</v>
      </c>
      <c r="AC53" s="57">
        <v>6607756</v>
      </c>
      <c r="AD53" s="57">
        <v>6676575</v>
      </c>
      <c r="AE53" s="57">
        <v>7286890</v>
      </c>
      <c r="AF53" s="57">
        <v>7693170</v>
      </c>
      <c r="AH53" s="57">
        <v>7803113</v>
      </c>
      <c r="AI53" s="57">
        <v>7571404</v>
      </c>
      <c r="AJ53" s="57">
        <v>7667223</v>
      </c>
      <c r="AK53" s="57">
        <v>6884969</v>
      </c>
      <c r="AM53" s="38">
        <v>7973713</v>
      </c>
      <c r="AN53" s="38">
        <v>7552831</v>
      </c>
      <c r="AO53" s="38">
        <v>7604963</v>
      </c>
      <c r="AP53" s="38">
        <v>7659797</v>
      </c>
      <c r="AR53" s="38">
        <v>7720091</v>
      </c>
      <c r="AS53" s="38">
        <v>6467291</v>
      </c>
      <c r="AT53" s="38">
        <v>6581595</v>
      </c>
      <c r="AU53" s="38">
        <v>6541675</v>
      </c>
      <c r="AW53" s="57">
        <v>6275644</v>
      </c>
      <c r="AX53" s="38">
        <v>6312431</v>
      </c>
      <c r="AY53" s="38">
        <v>6200312</v>
      </c>
      <c r="AZ53" s="38">
        <v>6034257</v>
      </c>
      <c r="BB53" s="38">
        <v>5933360</v>
      </c>
      <c r="BC53" s="38">
        <v>4902078</v>
      </c>
      <c r="BD53" s="39">
        <v>3190152</v>
      </c>
      <c r="BE53" s="39">
        <v>3217691</v>
      </c>
      <c r="BG53" s="38">
        <v>2209648</v>
      </c>
      <c r="BH53" s="38">
        <v>2023760</v>
      </c>
      <c r="BI53" s="38">
        <v>1337079</v>
      </c>
      <c r="BJ53" s="38">
        <v>1001178</v>
      </c>
      <c r="BK53" s="37"/>
      <c r="BL53" s="38">
        <v>819909</v>
      </c>
      <c r="BM53" s="38">
        <v>817262</v>
      </c>
      <c r="BN53" s="38">
        <v>41730</v>
      </c>
      <c r="BO53" s="38">
        <v>50897</v>
      </c>
      <c r="BP53" s="37"/>
      <c r="BQ53" s="38">
        <v>50797</v>
      </c>
      <c r="BR53" s="38">
        <v>60478</v>
      </c>
      <c r="BS53" s="38">
        <v>64436</v>
      </c>
      <c r="BT53" s="38">
        <v>68974</v>
      </c>
      <c r="BU53" s="37"/>
      <c r="BV53" s="38">
        <v>73379</v>
      </c>
      <c r="BY53" s="76"/>
    </row>
    <row r="54" spans="1:77" s="30" customFormat="1" x14ac:dyDescent="0.2">
      <c r="A54" s="74" t="s">
        <v>43</v>
      </c>
      <c r="B54" s="38">
        <v>34899</v>
      </c>
      <c r="D54" s="38">
        <v>52059</v>
      </c>
      <c r="E54" s="38">
        <v>146384</v>
      </c>
      <c r="F54" s="38">
        <v>38237</v>
      </c>
      <c r="G54" s="38">
        <v>15588</v>
      </c>
      <c r="I54" s="38">
        <v>19875</v>
      </c>
      <c r="J54" s="38">
        <v>18815</v>
      </c>
      <c r="K54" s="38">
        <v>27881</v>
      </c>
      <c r="L54" s="38">
        <v>19772</v>
      </c>
      <c r="N54" s="38">
        <v>21014</v>
      </c>
      <c r="O54" s="38">
        <v>22862</v>
      </c>
      <c r="P54" s="38">
        <v>22550</v>
      </c>
      <c r="Q54" s="38">
        <v>22284</v>
      </c>
      <c r="S54" s="38">
        <v>32265</v>
      </c>
      <c r="T54" s="38">
        <v>25257</v>
      </c>
      <c r="U54" s="38">
        <v>295709</v>
      </c>
      <c r="V54" s="38">
        <v>26506</v>
      </c>
      <c r="X54" s="38">
        <v>123947</v>
      </c>
      <c r="Y54" s="38">
        <v>1275129</v>
      </c>
      <c r="Z54" s="38">
        <v>903640</v>
      </c>
      <c r="AA54" s="38">
        <v>323422</v>
      </c>
      <c r="AC54" s="38">
        <v>132793</v>
      </c>
      <c r="AD54" s="38">
        <v>183507</v>
      </c>
      <c r="AE54" s="38">
        <v>190715</v>
      </c>
      <c r="AF54" s="38">
        <v>19607</v>
      </c>
      <c r="AH54" s="38">
        <v>119775</v>
      </c>
      <c r="AI54" s="38">
        <v>23729</v>
      </c>
      <c r="AJ54" s="38">
        <v>144303</v>
      </c>
      <c r="AK54" s="38">
        <v>45097</v>
      </c>
      <c r="AM54" s="38">
        <v>67485</v>
      </c>
      <c r="AN54" s="38">
        <v>589572</v>
      </c>
      <c r="AO54" s="38">
        <v>244722</v>
      </c>
      <c r="AP54" s="38">
        <v>153821</v>
      </c>
      <c r="AR54" s="38">
        <v>57579</v>
      </c>
      <c r="AS54" s="38">
        <v>131584</v>
      </c>
      <c r="AT54" s="38">
        <v>41488</v>
      </c>
      <c r="AU54" s="38">
        <v>45529</v>
      </c>
      <c r="AW54" s="57">
        <v>48373</v>
      </c>
      <c r="AX54" s="38">
        <v>42282</v>
      </c>
      <c r="AY54" s="38">
        <v>39724</v>
      </c>
      <c r="AZ54" s="38">
        <v>18099</v>
      </c>
      <c r="BB54" s="38">
        <v>16527</v>
      </c>
      <c r="BC54" s="38">
        <v>30277</v>
      </c>
      <c r="BD54" s="39">
        <v>10401</v>
      </c>
      <c r="BE54" s="39">
        <v>148</v>
      </c>
      <c r="BG54" s="38">
        <v>3275</v>
      </c>
      <c r="BH54" s="38">
        <v>3585</v>
      </c>
      <c r="BI54" s="57">
        <v>5532</v>
      </c>
      <c r="BJ54" s="57" t="s">
        <v>75</v>
      </c>
      <c r="BK54" s="78"/>
      <c r="BL54" s="57">
        <v>0</v>
      </c>
      <c r="BM54" s="38">
        <v>9187</v>
      </c>
      <c r="BN54" s="57">
        <v>0</v>
      </c>
      <c r="BO54" s="57">
        <v>0</v>
      </c>
      <c r="BP54" s="37"/>
      <c r="BQ54" s="57">
        <v>0</v>
      </c>
      <c r="BR54" s="38">
        <v>2</v>
      </c>
      <c r="BS54" s="38">
        <v>0</v>
      </c>
      <c r="BT54" s="38">
        <v>0</v>
      </c>
      <c r="BU54" s="37"/>
      <c r="BV54" s="57">
        <v>0</v>
      </c>
      <c r="BY54" s="76"/>
    </row>
    <row r="55" spans="1:77" s="30" customFormat="1" x14ac:dyDescent="0.2">
      <c r="A55" s="74" t="s">
        <v>394</v>
      </c>
      <c r="B55" s="38">
        <v>21777</v>
      </c>
      <c r="D55" s="38">
        <v>20871</v>
      </c>
      <c r="E55" s="38">
        <v>21172</v>
      </c>
      <c r="F55" s="38">
        <v>22766</v>
      </c>
      <c r="G55" s="38">
        <v>25290</v>
      </c>
      <c r="I55" s="38">
        <v>17614</v>
      </c>
      <c r="J55" s="38">
        <v>21983</v>
      </c>
      <c r="K55" s="38">
        <v>23017</v>
      </c>
      <c r="L55" s="38">
        <v>25235</v>
      </c>
      <c r="N55" s="38">
        <v>25468</v>
      </c>
      <c r="O55" s="38">
        <v>24700</v>
      </c>
      <c r="P55" s="38">
        <v>21216</v>
      </c>
      <c r="Q55" s="38">
        <v>22421</v>
      </c>
      <c r="S55" s="38">
        <v>15822</v>
      </c>
      <c r="T55" s="38">
        <v>15904</v>
      </c>
      <c r="U55" s="38">
        <v>16381</v>
      </c>
      <c r="V55" s="38">
        <v>18739</v>
      </c>
      <c r="X55" s="38">
        <v>18389</v>
      </c>
      <c r="Y55" s="38">
        <v>18951</v>
      </c>
      <c r="Z55" s="38">
        <v>16035</v>
      </c>
      <c r="AA55" s="38">
        <v>4233</v>
      </c>
      <c r="AC55" s="38">
        <v>10833</v>
      </c>
      <c r="AD55" s="38">
        <v>9049</v>
      </c>
      <c r="AE55" s="38">
        <v>7115</v>
      </c>
      <c r="AF55" s="38">
        <v>5787</v>
      </c>
      <c r="AH55" s="38">
        <v>5023</v>
      </c>
      <c r="AI55" s="38">
        <v>4808</v>
      </c>
      <c r="AJ55" s="38">
        <v>3928</v>
      </c>
      <c r="AK55" s="38">
        <v>3658</v>
      </c>
      <c r="AM55" s="38">
        <v>3312</v>
      </c>
      <c r="AN55" s="38">
        <v>20712</v>
      </c>
      <c r="AO55" s="38">
        <v>19962</v>
      </c>
      <c r="AP55" s="38">
        <v>69601</v>
      </c>
      <c r="AR55" s="38"/>
      <c r="AS55" s="38"/>
      <c r="AT55" s="38"/>
      <c r="AU55" s="38"/>
      <c r="AW55" s="57"/>
      <c r="AX55" s="38"/>
      <c r="AY55" s="38"/>
      <c r="AZ55" s="38"/>
      <c r="BB55" s="38"/>
      <c r="BC55" s="38"/>
      <c r="BD55" s="39"/>
      <c r="BE55" s="39"/>
      <c r="BG55" s="38"/>
      <c r="BH55" s="38"/>
      <c r="BI55" s="57"/>
      <c r="BJ55" s="57"/>
      <c r="BK55" s="78"/>
      <c r="BL55" s="57"/>
      <c r="BM55" s="38"/>
      <c r="BN55" s="57"/>
      <c r="BO55" s="57"/>
      <c r="BP55" s="37"/>
      <c r="BQ55" s="57"/>
      <c r="BR55" s="38"/>
      <c r="BS55" s="38"/>
      <c r="BT55" s="38"/>
      <c r="BU55" s="37"/>
      <c r="BV55" s="57"/>
      <c r="BY55" s="76"/>
    </row>
    <row r="56" spans="1:77" s="30" customFormat="1" x14ac:dyDescent="0.2">
      <c r="A56" s="74" t="s">
        <v>414</v>
      </c>
      <c r="B56" s="38">
        <v>757793</v>
      </c>
      <c r="D56" s="38">
        <v>757732</v>
      </c>
      <c r="E56" s="38">
        <v>730812</v>
      </c>
      <c r="F56" s="38">
        <v>714603</v>
      </c>
      <c r="G56" s="38">
        <v>671907</v>
      </c>
      <c r="I56" s="38">
        <v>690977</v>
      </c>
      <c r="J56" s="38">
        <v>667634</v>
      </c>
      <c r="K56" s="38">
        <v>653677</v>
      </c>
      <c r="L56" s="38">
        <v>645782.44999999995</v>
      </c>
      <c r="N56" s="38">
        <v>658778</v>
      </c>
      <c r="O56" s="38">
        <v>614906</v>
      </c>
      <c r="P56" s="38">
        <v>600149</v>
      </c>
      <c r="Q56" s="38">
        <v>596865</v>
      </c>
      <c r="S56" s="38">
        <v>625120</v>
      </c>
      <c r="T56" s="38">
        <v>598976</v>
      </c>
      <c r="U56" s="38">
        <v>590055</v>
      </c>
      <c r="V56" s="38">
        <v>581098</v>
      </c>
      <c r="X56" s="38">
        <v>565993</v>
      </c>
      <c r="Y56" s="38">
        <v>543219</v>
      </c>
      <c r="Z56" s="38">
        <v>536816</v>
      </c>
      <c r="AA56" s="38">
        <v>532383</v>
      </c>
      <c r="AC56" s="38">
        <v>529140</v>
      </c>
      <c r="AD56" s="38">
        <v>489244</v>
      </c>
      <c r="AE56" s="38">
        <v>490136</v>
      </c>
      <c r="AF56" s="38">
        <v>517016</v>
      </c>
      <c r="AH56" s="38">
        <v>504324</v>
      </c>
      <c r="AI56" s="38">
        <v>234611</v>
      </c>
      <c r="AJ56" s="38">
        <v>235402</v>
      </c>
      <c r="AK56" s="38">
        <v>232793</v>
      </c>
      <c r="AM56" s="38">
        <v>3646</v>
      </c>
      <c r="AN56" s="38">
        <v>2370</v>
      </c>
      <c r="AO56" s="38">
        <v>2120</v>
      </c>
      <c r="AP56" s="38">
        <v>1307</v>
      </c>
      <c r="AR56" s="38">
        <v>1651</v>
      </c>
      <c r="AS56" s="38">
        <v>2089</v>
      </c>
      <c r="AT56" s="38">
        <v>2268</v>
      </c>
      <c r="AU56" s="38">
        <v>2591</v>
      </c>
      <c r="AW56" s="57">
        <v>2997</v>
      </c>
      <c r="AX56" s="38">
        <v>844</v>
      </c>
      <c r="AY56" s="38">
        <v>1020</v>
      </c>
      <c r="AZ56" s="38">
        <v>1194</v>
      </c>
      <c r="BB56" s="38">
        <v>992</v>
      </c>
      <c r="BC56" s="38">
        <v>512</v>
      </c>
      <c r="BD56" s="39">
        <v>605</v>
      </c>
      <c r="BE56" s="39">
        <v>695</v>
      </c>
      <c r="BG56" s="38">
        <v>814</v>
      </c>
      <c r="BH56" s="38">
        <v>1367</v>
      </c>
      <c r="BI56" s="57">
        <v>1114</v>
      </c>
      <c r="BJ56" s="57">
        <v>1567</v>
      </c>
      <c r="BK56" s="78"/>
      <c r="BL56" s="57">
        <v>1784</v>
      </c>
      <c r="BM56" s="38">
        <v>2646</v>
      </c>
      <c r="BN56" s="57">
        <v>2955</v>
      </c>
      <c r="BO56" s="57">
        <v>3695</v>
      </c>
      <c r="BP56" s="37"/>
      <c r="BQ56" s="57">
        <v>4248</v>
      </c>
      <c r="BR56" s="38">
        <v>2837</v>
      </c>
      <c r="BS56" s="38">
        <v>2338</v>
      </c>
      <c r="BT56" s="38">
        <v>2130</v>
      </c>
      <c r="BU56" s="37"/>
      <c r="BV56" s="57">
        <v>2274</v>
      </c>
      <c r="BY56" s="76"/>
    </row>
    <row r="57" spans="1:77" s="30" customFormat="1" x14ac:dyDescent="0.2">
      <c r="A57" s="74" t="s">
        <v>415</v>
      </c>
      <c r="B57" s="38">
        <v>1293537</v>
      </c>
      <c r="D57" s="38">
        <v>912617</v>
      </c>
      <c r="E57" s="38">
        <v>788438</v>
      </c>
      <c r="F57" s="38">
        <v>709057</v>
      </c>
      <c r="G57" s="38">
        <v>700089</v>
      </c>
      <c r="I57" s="38">
        <v>685074</v>
      </c>
      <c r="J57" s="38">
        <v>652517</v>
      </c>
      <c r="K57" s="38">
        <v>641059</v>
      </c>
      <c r="L57" s="38">
        <v>615270</v>
      </c>
      <c r="N57" s="38">
        <v>615527</v>
      </c>
      <c r="O57" s="38">
        <v>571973</v>
      </c>
      <c r="P57" s="38">
        <v>546263</v>
      </c>
      <c r="Q57" s="38">
        <v>519313</v>
      </c>
      <c r="S57" s="38">
        <v>493904</v>
      </c>
      <c r="T57" s="38">
        <v>440086</v>
      </c>
      <c r="U57" s="38">
        <v>402740</v>
      </c>
      <c r="V57" s="38">
        <v>389156</v>
      </c>
      <c r="X57" s="38">
        <v>377016</v>
      </c>
      <c r="Y57" s="38">
        <v>306112</v>
      </c>
      <c r="Z57" s="38">
        <v>286857</v>
      </c>
      <c r="AA57" s="38">
        <v>279779</v>
      </c>
      <c r="AC57" s="38">
        <v>261162</v>
      </c>
      <c r="AD57" s="38">
        <v>241575</v>
      </c>
      <c r="AE57" s="38">
        <v>237133</v>
      </c>
      <c r="AF57" s="38">
        <v>230642</v>
      </c>
      <c r="AH57" s="38">
        <v>227413</v>
      </c>
      <c r="AI57" s="38">
        <v>217032</v>
      </c>
      <c r="AJ57" s="38">
        <v>208465</v>
      </c>
      <c r="AK57" s="38">
        <v>204940</v>
      </c>
      <c r="AM57" s="38">
        <v>198141</v>
      </c>
      <c r="AN57" s="38">
        <v>179071</v>
      </c>
      <c r="AO57" s="38">
        <v>179034</v>
      </c>
      <c r="AP57" s="38">
        <v>178343</v>
      </c>
      <c r="AR57" s="38">
        <v>645443</v>
      </c>
      <c r="AS57" s="38">
        <v>641962</v>
      </c>
      <c r="AT57" s="38">
        <v>648539</v>
      </c>
      <c r="AU57" s="38">
        <v>659175</v>
      </c>
      <c r="AW57" s="57">
        <v>660032</v>
      </c>
      <c r="AX57" s="38">
        <v>663737</v>
      </c>
      <c r="AY57" s="38">
        <v>669326</v>
      </c>
      <c r="AZ57" s="38">
        <v>673623</v>
      </c>
      <c r="BB57" s="38">
        <v>674682</v>
      </c>
      <c r="BC57" s="38">
        <v>640694</v>
      </c>
      <c r="BD57" s="39">
        <v>644828</v>
      </c>
      <c r="BE57" s="39">
        <v>641006</v>
      </c>
      <c r="BG57" s="38">
        <v>637357</v>
      </c>
      <c r="BH57" s="38">
        <v>638535</v>
      </c>
      <c r="BI57" s="57">
        <v>619224</v>
      </c>
      <c r="BJ57" s="57">
        <v>623837</v>
      </c>
      <c r="BK57" s="78"/>
      <c r="BL57" s="57">
        <v>630411</v>
      </c>
      <c r="BM57" s="38">
        <v>636573</v>
      </c>
      <c r="BN57" s="57">
        <v>643511</v>
      </c>
      <c r="BO57" s="57">
        <v>653647</v>
      </c>
      <c r="BP57" s="37"/>
      <c r="BQ57" s="57">
        <v>659627</v>
      </c>
      <c r="BR57" s="38">
        <v>661306</v>
      </c>
      <c r="BS57" s="38">
        <v>671372</v>
      </c>
      <c r="BT57" s="38">
        <v>664208</v>
      </c>
      <c r="BU57" s="37"/>
      <c r="BV57" s="57">
        <v>671814</v>
      </c>
      <c r="BY57" s="76"/>
    </row>
    <row r="58" spans="1:77" s="212" customFormat="1" x14ac:dyDescent="0.2">
      <c r="A58" s="211" t="s">
        <v>559</v>
      </c>
      <c r="B58" s="94">
        <v>1054789</v>
      </c>
      <c r="D58" s="94">
        <v>678828</v>
      </c>
      <c r="E58" s="94">
        <v>585037</v>
      </c>
      <c r="F58" s="94">
        <v>518671</v>
      </c>
      <c r="G58" s="94"/>
      <c r="I58" s="94">
        <v>510796</v>
      </c>
      <c r="J58" s="94"/>
      <c r="K58" s="94"/>
      <c r="L58" s="94"/>
      <c r="N58" s="94"/>
      <c r="O58" s="94"/>
      <c r="P58" s="94"/>
      <c r="Q58" s="94"/>
      <c r="S58" s="94"/>
      <c r="T58" s="94"/>
      <c r="U58" s="94"/>
      <c r="V58" s="94"/>
      <c r="X58" s="94"/>
      <c r="Y58" s="94"/>
      <c r="Z58" s="94"/>
      <c r="AA58" s="94"/>
      <c r="AC58" s="94"/>
      <c r="AD58" s="94"/>
      <c r="AE58" s="94"/>
      <c r="AF58" s="94"/>
      <c r="AH58" s="94"/>
      <c r="AI58" s="94"/>
      <c r="AJ58" s="94"/>
      <c r="AK58" s="94"/>
      <c r="AM58" s="94"/>
      <c r="AN58" s="94"/>
      <c r="AO58" s="94"/>
      <c r="AP58" s="94"/>
      <c r="AR58" s="94"/>
      <c r="AS58" s="94"/>
      <c r="AT58" s="94"/>
      <c r="AU58" s="94"/>
      <c r="AW58" s="94"/>
      <c r="AX58" s="94"/>
      <c r="AY58" s="94"/>
      <c r="AZ58" s="94"/>
      <c r="BB58" s="94"/>
      <c r="BC58" s="94"/>
      <c r="BD58" s="213"/>
      <c r="BE58" s="213"/>
      <c r="BG58" s="94"/>
      <c r="BH58" s="94"/>
      <c r="BI58" s="94"/>
      <c r="BJ58" s="94"/>
      <c r="BK58" s="214"/>
      <c r="BL58" s="94"/>
      <c r="BM58" s="94"/>
      <c r="BN58" s="94"/>
      <c r="BO58" s="94"/>
      <c r="BP58" s="214"/>
      <c r="BQ58" s="94"/>
      <c r="BR58" s="94"/>
      <c r="BS58" s="94"/>
      <c r="BT58" s="94"/>
      <c r="BU58" s="214"/>
      <c r="BV58" s="94"/>
      <c r="BY58" s="215"/>
    </row>
    <row r="59" spans="1:77" s="212" customFormat="1" x14ac:dyDescent="0.2">
      <c r="A59" s="211" t="s">
        <v>560</v>
      </c>
      <c r="B59" s="94">
        <v>238748</v>
      </c>
      <c r="D59" s="94">
        <v>233789</v>
      </c>
      <c r="E59" s="94">
        <v>203401</v>
      </c>
      <c r="F59" s="94">
        <v>190386</v>
      </c>
      <c r="G59" s="94"/>
      <c r="I59" s="94">
        <v>174278</v>
      </c>
      <c r="J59" s="94"/>
      <c r="K59" s="94"/>
      <c r="L59" s="94"/>
      <c r="N59" s="94"/>
      <c r="O59" s="94"/>
      <c r="P59" s="94"/>
      <c r="Q59" s="94"/>
      <c r="S59" s="94"/>
      <c r="T59" s="94"/>
      <c r="U59" s="94"/>
      <c r="V59" s="94"/>
      <c r="X59" s="94"/>
      <c r="Y59" s="94"/>
      <c r="Z59" s="94"/>
      <c r="AA59" s="94"/>
      <c r="AC59" s="94"/>
      <c r="AD59" s="94"/>
      <c r="AE59" s="94"/>
      <c r="AF59" s="94"/>
      <c r="AH59" s="94"/>
      <c r="AI59" s="94"/>
      <c r="AJ59" s="94"/>
      <c r="AK59" s="94"/>
      <c r="AM59" s="94"/>
      <c r="AN59" s="94"/>
      <c r="AO59" s="94"/>
      <c r="AP59" s="94"/>
      <c r="AR59" s="94"/>
      <c r="AS59" s="94"/>
      <c r="AT59" s="94"/>
      <c r="AU59" s="94"/>
      <c r="AW59" s="94"/>
      <c r="AX59" s="94"/>
      <c r="AY59" s="94"/>
      <c r="AZ59" s="94"/>
      <c r="BB59" s="94"/>
      <c r="BC59" s="94"/>
      <c r="BD59" s="213"/>
      <c r="BE59" s="213"/>
      <c r="BG59" s="94"/>
      <c r="BH59" s="94"/>
      <c r="BI59" s="94"/>
      <c r="BJ59" s="94"/>
      <c r="BK59" s="214"/>
      <c r="BL59" s="94"/>
      <c r="BM59" s="94"/>
      <c r="BN59" s="94"/>
      <c r="BO59" s="94"/>
      <c r="BP59" s="214"/>
      <c r="BQ59" s="94"/>
      <c r="BR59" s="94"/>
      <c r="BS59" s="94"/>
      <c r="BT59" s="94"/>
      <c r="BU59" s="214"/>
      <c r="BV59" s="94"/>
      <c r="BY59" s="215"/>
    </row>
    <row r="60" spans="1:77" s="30" customFormat="1" x14ac:dyDescent="0.2">
      <c r="A60" s="74" t="s">
        <v>38</v>
      </c>
      <c r="B60" s="38">
        <v>437039</v>
      </c>
      <c r="D60" s="38">
        <v>422680</v>
      </c>
      <c r="E60" s="38">
        <v>436644</v>
      </c>
      <c r="F60" s="38">
        <v>422875</v>
      </c>
      <c r="G60" s="38">
        <v>425917</v>
      </c>
      <c r="I60" s="38">
        <v>389462</v>
      </c>
      <c r="J60" s="38">
        <v>453037</v>
      </c>
      <c r="K60" s="38">
        <v>450622</v>
      </c>
      <c r="L60" s="38">
        <v>659075</v>
      </c>
      <c r="N60" s="38">
        <v>607024</v>
      </c>
      <c r="O60" s="38">
        <v>547378</v>
      </c>
      <c r="P60" s="38">
        <v>552004</v>
      </c>
      <c r="Q60" s="38">
        <v>569978</v>
      </c>
      <c r="S60" s="38">
        <v>536255</v>
      </c>
      <c r="T60" s="38">
        <v>538752</v>
      </c>
      <c r="U60" s="38">
        <v>536547</v>
      </c>
      <c r="V60" s="38">
        <v>486507</v>
      </c>
      <c r="X60" s="38">
        <v>479389</v>
      </c>
      <c r="Y60" s="38">
        <v>443896</v>
      </c>
      <c r="Z60" s="38">
        <v>449947</v>
      </c>
      <c r="AA60" s="38">
        <v>453738</v>
      </c>
      <c r="AC60" s="38">
        <v>445094</v>
      </c>
      <c r="AD60" s="38">
        <v>430354</v>
      </c>
      <c r="AE60" s="38">
        <v>435157</v>
      </c>
      <c r="AF60" s="38">
        <v>436595</v>
      </c>
      <c r="AH60" s="38">
        <v>413392</v>
      </c>
      <c r="AI60" s="38">
        <v>407130</v>
      </c>
      <c r="AJ60" s="38">
        <v>394389</v>
      </c>
      <c r="AK60" s="38">
        <v>388261</v>
      </c>
      <c r="AM60" s="38">
        <v>367607</v>
      </c>
      <c r="AN60" s="38">
        <v>338434</v>
      </c>
      <c r="AO60" s="38">
        <v>336494</v>
      </c>
      <c r="AP60" s="38">
        <v>331451</v>
      </c>
      <c r="AR60" s="38">
        <v>245240</v>
      </c>
      <c r="AS60" s="38">
        <v>201034</v>
      </c>
      <c r="AT60" s="38">
        <v>191908</v>
      </c>
      <c r="AU60" s="38">
        <v>193518</v>
      </c>
      <c r="AW60" s="57">
        <v>191798</v>
      </c>
      <c r="AX60" s="38">
        <v>167648</v>
      </c>
      <c r="AY60" s="38">
        <v>170327</v>
      </c>
      <c r="AZ60" s="38">
        <v>171017</v>
      </c>
      <c r="BB60" s="38">
        <v>388117</v>
      </c>
      <c r="BC60" s="38">
        <v>283115</v>
      </c>
      <c r="BD60" s="39">
        <v>245897</v>
      </c>
      <c r="BE60" s="39">
        <v>244644</v>
      </c>
      <c r="BG60" s="38">
        <v>255374</v>
      </c>
      <c r="BH60" s="38">
        <v>283005</v>
      </c>
      <c r="BI60" s="57">
        <v>293463</v>
      </c>
      <c r="BJ60" s="57">
        <v>225110</v>
      </c>
      <c r="BK60" s="78"/>
      <c r="BL60" s="57">
        <v>218909</v>
      </c>
      <c r="BM60" s="38">
        <v>214002</v>
      </c>
      <c r="BN60" s="57">
        <v>225275</v>
      </c>
      <c r="BO60" s="57">
        <v>241959</v>
      </c>
      <c r="BP60" s="37"/>
      <c r="BQ60" s="57">
        <v>237911</v>
      </c>
      <c r="BR60" s="38">
        <v>281764</v>
      </c>
      <c r="BS60" s="38">
        <v>284150</v>
      </c>
      <c r="BT60" s="38">
        <v>284055</v>
      </c>
      <c r="BU60" s="37"/>
      <c r="BV60" s="57">
        <v>303916</v>
      </c>
      <c r="BY60" s="76"/>
    </row>
    <row r="61" spans="1:77" s="30" customFormat="1" x14ac:dyDescent="0.2">
      <c r="A61" s="74" t="s">
        <v>39</v>
      </c>
      <c r="B61" s="38">
        <v>1364549</v>
      </c>
      <c r="D61" s="38">
        <v>1348566</v>
      </c>
      <c r="E61" s="38">
        <v>1306616</v>
      </c>
      <c r="F61" s="38">
        <v>1296203</v>
      </c>
      <c r="G61" s="38">
        <v>1237409</v>
      </c>
      <c r="I61" s="38">
        <v>1222335</v>
      </c>
      <c r="J61" s="38">
        <v>1169077</v>
      </c>
      <c r="K61" s="38">
        <v>1158293</v>
      </c>
      <c r="L61" s="38">
        <v>1172610</v>
      </c>
      <c r="N61" s="38">
        <v>1158329</v>
      </c>
      <c r="O61" s="38">
        <v>1095584</v>
      </c>
      <c r="P61" s="38">
        <v>1087047</v>
      </c>
      <c r="Q61" s="38">
        <v>974871</v>
      </c>
      <c r="S61" s="38">
        <v>962783</v>
      </c>
      <c r="T61" s="38">
        <v>787561</v>
      </c>
      <c r="U61" s="38">
        <v>781591</v>
      </c>
      <c r="V61" s="38">
        <v>973222</v>
      </c>
      <c r="X61" s="38">
        <v>962473</v>
      </c>
      <c r="Y61" s="38">
        <v>1086739</v>
      </c>
      <c r="Z61" s="38">
        <v>1081642</v>
      </c>
      <c r="AA61" s="38">
        <v>1107479</v>
      </c>
      <c r="AC61" s="38">
        <v>1097643</v>
      </c>
      <c r="AD61" s="38">
        <v>1073123</v>
      </c>
      <c r="AE61" s="38">
        <v>1068306</v>
      </c>
      <c r="AF61" s="38">
        <v>992768</v>
      </c>
      <c r="AH61" s="38">
        <v>983818</v>
      </c>
      <c r="AI61" s="38">
        <v>835030</v>
      </c>
      <c r="AJ61" s="38">
        <v>829835</v>
      </c>
      <c r="AK61" s="38">
        <v>824007</v>
      </c>
      <c r="AM61" s="38">
        <v>814769</v>
      </c>
      <c r="AN61" s="38">
        <v>798787</v>
      </c>
      <c r="AO61" s="38">
        <v>794141</v>
      </c>
      <c r="AP61" s="38">
        <v>745861</v>
      </c>
      <c r="AR61" s="38">
        <v>739946</v>
      </c>
      <c r="AS61" s="38">
        <v>864672</v>
      </c>
      <c r="AT61" s="38">
        <v>857413</v>
      </c>
      <c r="AU61" s="38">
        <v>814616</v>
      </c>
      <c r="AW61" s="57">
        <v>792156</v>
      </c>
      <c r="AX61" s="38">
        <v>835364</v>
      </c>
      <c r="AY61" s="38">
        <v>830566</v>
      </c>
      <c r="AZ61" s="38">
        <v>827081</v>
      </c>
      <c r="BB61" s="38">
        <v>818772</v>
      </c>
      <c r="BC61" s="38">
        <v>606363</v>
      </c>
      <c r="BD61" s="39">
        <v>607453</v>
      </c>
      <c r="BE61" s="39">
        <v>621508</v>
      </c>
      <c r="BG61" s="38">
        <v>618092</v>
      </c>
      <c r="BH61" s="38">
        <v>484440</v>
      </c>
      <c r="BI61" s="38">
        <v>482539</v>
      </c>
      <c r="BJ61" s="38">
        <v>479973</v>
      </c>
      <c r="BK61" s="37"/>
      <c r="BL61" s="38">
        <v>483961</v>
      </c>
      <c r="BM61" s="38">
        <v>542916</v>
      </c>
      <c r="BN61" s="38">
        <v>558749</v>
      </c>
      <c r="BO61" s="38">
        <v>547800</v>
      </c>
      <c r="BP61" s="37"/>
      <c r="BQ61" s="38">
        <v>542511</v>
      </c>
      <c r="BR61" s="38">
        <v>474840</v>
      </c>
      <c r="BS61" s="38">
        <v>472913</v>
      </c>
      <c r="BT61" s="38">
        <v>460726</v>
      </c>
      <c r="BU61" s="37"/>
      <c r="BV61" s="38">
        <v>454363</v>
      </c>
      <c r="BY61" s="76"/>
    </row>
    <row r="62" spans="1:77" s="30" customFormat="1" x14ac:dyDescent="0.2">
      <c r="A62" s="74" t="s">
        <v>393</v>
      </c>
      <c r="B62" s="38">
        <v>4687</v>
      </c>
      <c r="D62" s="38">
        <v>8528</v>
      </c>
      <c r="E62" s="38">
        <v>48893</v>
      </c>
      <c r="F62" s="38">
        <v>27224</v>
      </c>
      <c r="G62" s="38">
        <v>15963</v>
      </c>
      <c r="I62" s="38">
        <v>20457</v>
      </c>
      <c r="J62" s="38">
        <v>19732</v>
      </c>
      <c r="K62" s="38">
        <v>8573</v>
      </c>
      <c r="L62" s="38">
        <v>13336</v>
      </c>
      <c r="N62" s="38">
        <v>196018</v>
      </c>
      <c r="O62" s="38">
        <v>125250</v>
      </c>
      <c r="P62" s="38">
        <v>121158</v>
      </c>
      <c r="Q62" s="38">
        <v>32425</v>
      </c>
      <c r="S62" s="38">
        <v>249</v>
      </c>
      <c r="T62" s="38">
        <v>50956</v>
      </c>
      <c r="U62" s="38">
        <v>48102</v>
      </c>
      <c r="V62" s="38">
        <v>33475</v>
      </c>
      <c r="X62" s="38">
        <v>17588</v>
      </c>
      <c r="Y62" s="38">
        <v>12027</v>
      </c>
      <c r="Z62" s="38">
        <v>22513</v>
      </c>
      <c r="AA62" s="38">
        <v>40827</v>
      </c>
      <c r="AC62" s="38">
        <v>75131</v>
      </c>
      <c r="AD62" s="38">
        <v>173931</v>
      </c>
      <c r="AE62" s="38">
        <v>167685</v>
      </c>
      <c r="AF62" s="38">
        <v>125468</v>
      </c>
      <c r="AH62" s="38">
        <v>24496</v>
      </c>
      <c r="AI62" s="38">
        <v>34271</v>
      </c>
      <c r="AJ62" s="38">
        <v>40990</v>
      </c>
      <c r="AK62" s="38">
        <v>33698</v>
      </c>
      <c r="AM62" s="38">
        <v>24072</v>
      </c>
      <c r="AN62" s="38">
        <v>18212</v>
      </c>
      <c r="AO62" s="38">
        <v>12492</v>
      </c>
      <c r="AP62" s="38">
        <v>14555</v>
      </c>
      <c r="AR62" s="38"/>
      <c r="AS62" s="38"/>
      <c r="AT62" s="38"/>
      <c r="AU62" s="38"/>
      <c r="AW62" s="57"/>
      <c r="AX62" s="38"/>
      <c r="AY62" s="38"/>
      <c r="AZ62" s="38"/>
      <c r="BB62" s="38"/>
      <c r="BC62" s="38"/>
      <c r="BD62" s="39"/>
      <c r="BE62" s="39"/>
      <c r="BG62" s="38"/>
      <c r="BH62" s="38"/>
      <c r="BI62" s="38"/>
      <c r="BJ62" s="38"/>
      <c r="BK62" s="37"/>
      <c r="BL62" s="38"/>
      <c r="BM62" s="38"/>
      <c r="BN62" s="38"/>
      <c r="BO62" s="38"/>
      <c r="BP62" s="37"/>
      <c r="BQ62" s="38"/>
      <c r="BR62" s="38"/>
      <c r="BS62" s="38"/>
      <c r="BT62" s="38"/>
      <c r="BU62" s="37"/>
      <c r="BV62" s="38"/>
      <c r="BY62" s="76"/>
    </row>
    <row r="63" spans="1:77" s="30" customFormat="1" x14ac:dyDescent="0.2">
      <c r="A63" s="74" t="s">
        <v>392</v>
      </c>
      <c r="B63" s="38"/>
      <c r="D63" s="38"/>
      <c r="E63" s="38"/>
      <c r="F63" s="38"/>
      <c r="G63" s="38"/>
      <c r="I63" s="38"/>
      <c r="J63" s="38"/>
      <c r="K63" s="38"/>
      <c r="L63" s="38"/>
      <c r="N63" s="38"/>
      <c r="O63" s="38"/>
      <c r="P63" s="38"/>
      <c r="Q63" s="38"/>
      <c r="S63" s="38"/>
      <c r="T63" s="38"/>
      <c r="U63" s="38"/>
      <c r="V63" s="38"/>
      <c r="X63" s="38"/>
      <c r="Y63" s="38"/>
      <c r="Z63" s="38"/>
      <c r="AA63" s="38"/>
      <c r="AC63" s="38"/>
      <c r="AD63" s="38"/>
      <c r="AE63" s="38"/>
      <c r="AF63" s="38"/>
      <c r="AH63" s="38"/>
      <c r="AI63" s="38"/>
      <c r="AJ63" s="38"/>
      <c r="AK63" s="38"/>
      <c r="AM63" s="38"/>
      <c r="AN63" s="38"/>
      <c r="AO63" s="38"/>
      <c r="AP63" s="38"/>
      <c r="AR63" s="38">
        <v>9875</v>
      </c>
      <c r="AS63" s="38">
        <v>3420</v>
      </c>
      <c r="AT63" s="38">
        <v>2302</v>
      </c>
      <c r="AU63" s="38">
        <v>487</v>
      </c>
      <c r="AW63" s="57">
        <v>269</v>
      </c>
      <c r="AX63" s="38">
        <v>0</v>
      </c>
      <c r="AY63" s="38">
        <v>25822</v>
      </c>
      <c r="AZ63" s="38">
        <v>26136</v>
      </c>
      <c r="BB63" s="38">
        <v>0</v>
      </c>
      <c r="BC63" s="38">
        <v>0</v>
      </c>
      <c r="BD63" s="39">
        <v>9</v>
      </c>
      <c r="BE63" s="39">
        <v>17</v>
      </c>
      <c r="BG63" s="38">
        <v>917</v>
      </c>
      <c r="BH63" s="38">
        <v>2147</v>
      </c>
      <c r="BI63" s="38">
        <v>6542</v>
      </c>
      <c r="BJ63" s="38">
        <v>549</v>
      </c>
      <c r="BK63" s="37"/>
      <c r="BL63" s="38">
        <v>364</v>
      </c>
      <c r="BM63" s="57">
        <v>0</v>
      </c>
      <c r="BN63" s="57">
        <v>0</v>
      </c>
      <c r="BO63" s="57">
        <v>0</v>
      </c>
      <c r="BP63" s="37"/>
      <c r="BQ63" s="38">
        <v>0</v>
      </c>
      <c r="BR63" s="57">
        <v>0</v>
      </c>
      <c r="BS63" s="57">
        <v>863</v>
      </c>
      <c r="BT63" s="57">
        <v>617</v>
      </c>
      <c r="BU63" s="37"/>
      <c r="BV63" s="38">
        <v>1451</v>
      </c>
      <c r="BY63" s="76"/>
    </row>
    <row r="64" spans="1:77" s="30" customFormat="1" x14ac:dyDescent="0.2">
      <c r="A64" s="74" t="s">
        <v>387</v>
      </c>
      <c r="B64" s="38"/>
      <c r="D64" s="38"/>
      <c r="E64" s="38"/>
      <c r="F64" s="38"/>
      <c r="G64" s="38"/>
      <c r="I64" s="38"/>
      <c r="J64" s="38"/>
      <c r="K64" s="38"/>
      <c r="L64" s="38"/>
      <c r="N64" s="38"/>
      <c r="O64" s="38"/>
      <c r="P64" s="38"/>
      <c r="Q64" s="38"/>
      <c r="S64" s="38"/>
      <c r="T64" s="38"/>
      <c r="U64" s="38"/>
      <c r="V64" s="38"/>
      <c r="X64" s="38"/>
      <c r="Y64" s="38"/>
      <c r="Z64" s="38"/>
      <c r="AA64" s="38"/>
      <c r="AC64" s="38"/>
      <c r="AD64" s="38"/>
      <c r="AE64" s="38"/>
      <c r="AF64" s="38"/>
      <c r="AH64" s="38"/>
      <c r="AI64" s="38"/>
      <c r="AJ64" s="38"/>
      <c r="AK64" s="38"/>
      <c r="AM64" s="38"/>
      <c r="AN64" s="38"/>
      <c r="AO64" s="38"/>
      <c r="AP64" s="38"/>
      <c r="AR64" s="38">
        <v>0</v>
      </c>
      <c r="AS64" s="38">
        <v>0</v>
      </c>
      <c r="AT64" s="38">
        <v>0</v>
      </c>
      <c r="AU64" s="38">
        <v>0</v>
      </c>
      <c r="AW64" s="57">
        <v>0</v>
      </c>
      <c r="AX64" s="38">
        <v>6042</v>
      </c>
      <c r="AY64" s="38">
        <v>0</v>
      </c>
      <c r="AZ64" s="38">
        <v>0</v>
      </c>
      <c r="BB64" s="38">
        <v>0</v>
      </c>
      <c r="BC64" s="38">
        <v>0</v>
      </c>
      <c r="BD64" s="39">
        <v>0</v>
      </c>
      <c r="BE64" s="39">
        <v>0</v>
      </c>
      <c r="BG64" s="38">
        <v>0</v>
      </c>
      <c r="BH64" s="38">
        <v>0</v>
      </c>
      <c r="BI64" s="38">
        <v>0</v>
      </c>
      <c r="BJ64" s="38">
        <v>0</v>
      </c>
      <c r="BK64" s="37"/>
      <c r="BL64" s="38">
        <v>0</v>
      </c>
      <c r="BM64" s="57">
        <v>0</v>
      </c>
      <c r="BN64" s="57">
        <v>0</v>
      </c>
      <c r="BO64" s="57">
        <v>0</v>
      </c>
      <c r="BP64" s="37"/>
      <c r="BQ64" s="38">
        <v>0</v>
      </c>
      <c r="BR64" s="57">
        <v>0</v>
      </c>
      <c r="BS64" s="57">
        <v>0</v>
      </c>
      <c r="BT64" s="57">
        <v>0</v>
      </c>
      <c r="BU64" s="37"/>
      <c r="BV64" s="38">
        <v>0</v>
      </c>
      <c r="BY64" s="76"/>
    </row>
    <row r="65" spans="1:77" s="30" customFormat="1" x14ac:dyDescent="0.2">
      <c r="A65" s="74" t="s">
        <v>416</v>
      </c>
      <c r="B65" s="38">
        <v>1644878</v>
      </c>
      <c r="D65" s="38">
        <v>1625110</v>
      </c>
      <c r="E65" s="38">
        <v>1433617</v>
      </c>
      <c r="F65" s="38">
        <v>1433729</v>
      </c>
      <c r="G65" s="38">
        <v>1422844</v>
      </c>
      <c r="I65" s="38">
        <v>1421435</v>
      </c>
      <c r="J65" s="38">
        <v>1112809</v>
      </c>
      <c r="K65" s="38">
        <v>1115250</v>
      </c>
      <c r="L65" s="38">
        <v>1124118</v>
      </c>
      <c r="N65" s="38">
        <v>1132534</v>
      </c>
      <c r="O65" s="38">
        <v>963640</v>
      </c>
      <c r="P65" s="38">
        <v>965892</v>
      </c>
      <c r="Q65" s="38">
        <v>949812</v>
      </c>
      <c r="S65" s="38">
        <v>946088</v>
      </c>
      <c r="T65" s="38">
        <v>903602</v>
      </c>
      <c r="U65" s="38">
        <v>931979</v>
      </c>
      <c r="V65" s="38">
        <v>978458</v>
      </c>
      <c r="X65" s="38">
        <v>874929</v>
      </c>
      <c r="Y65" s="38">
        <v>846734</v>
      </c>
      <c r="Z65" s="38">
        <v>848530</v>
      </c>
      <c r="AA65" s="38">
        <v>870350</v>
      </c>
      <c r="AC65" s="38">
        <v>849990</v>
      </c>
      <c r="AD65" s="38">
        <v>814458</v>
      </c>
      <c r="AE65" s="38">
        <v>818464</v>
      </c>
      <c r="AF65" s="38">
        <v>776441</v>
      </c>
      <c r="AH65" s="38">
        <v>774065</v>
      </c>
      <c r="AI65" s="38">
        <v>704718</v>
      </c>
      <c r="AJ65" s="38">
        <v>699350</v>
      </c>
      <c r="AK65" s="38">
        <v>681076</v>
      </c>
      <c r="AM65" s="38">
        <v>657112</v>
      </c>
      <c r="AN65" s="38">
        <v>649529</v>
      </c>
      <c r="AO65" s="38">
        <v>657146</v>
      </c>
      <c r="AP65" s="38">
        <v>655068</v>
      </c>
      <c r="AR65" s="38">
        <v>643187</v>
      </c>
      <c r="AS65" s="38">
        <v>663411</v>
      </c>
      <c r="AT65" s="38">
        <v>665636</v>
      </c>
      <c r="AU65" s="38">
        <v>650974</v>
      </c>
      <c r="AW65" s="57">
        <v>635488</v>
      </c>
      <c r="AX65" s="38">
        <v>639514</v>
      </c>
      <c r="AY65" s="38">
        <v>640377</v>
      </c>
      <c r="AZ65" s="38">
        <v>640747</v>
      </c>
      <c r="BB65" s="38">
        <v>625388</v>
      </c>
      <c r="BC65" s="38">
        <v>491481</v>
      </c>
      <c r="BD65" s="39">
        <v>482283</v>
      </c>
      <c r="BE65" s="39">
        <v>484298</v>
      </c>
      <c r="BG65" s="38">
        <v>464720</v>
      </c>
      <c r="BH65" s="38">
        <v>419412</v>
      </c>
      <c r="BI65" s="38">
        <v>402229</v>
      </c>
      <c r="BJ65" s="38">
        <v>415315</v>
      </c>
      <c r="BK65" s="37"/>
      <c r="BL65" s="38">
        <v>407735</v>
      </c>
      <c r="BM65" s="38">
        <v>280186</v>
      </c>
      <c r="BN65" s="38">
        <v>276626</v>
      </c>
      <c r="BO65" s="38">
        <v>254852</v>
      </c>
      <c r="BP65" s="37"/>
      <c r="BQ65" s="38">
        <v>247724</v>
      </c>
      <c r="BR65" s="38">
        <v>168049</v>
      </c>
      <c r="BS65" s="38">
        <v>178333</v>
      </c>
      <c r="BT65" s="38">
        <v>141651</v>
      </c>
      <c r="BU65" s="37"/>
      <c r="BV65" s="38">
        <v>152046</v>
      </c>
      <c r="BY65" s="76"/>
    </row>
    <row r="66" spans="1:77" s="30" customFormat="1" x14ac:dyDescent="0.2">
      <c r="S66" s="124"/>
      <c r="T66" s="124"/>
      <c r="U66" s="124"/>
      <c r="AR66" s="37"/>
      <c r="AS66" s="37"/>
      <c r="AT66" s="37"/>
      <c r="AU66" s="37"/>
      <c r="AW66" s="37"/>
      <c r="AX66" s="37"/>
      <c r="AY66" s="37"/>
      <c r="AZ66" s="37"/>
      <c r="BB66" s="37"/>
      <c r="BC66" s="37"/>
      <c r="BD66" s="37"/>
      <c r="BE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Y66" s="76"/>
    </row>
    <row r="67" spans="1:77" s="30" customFormat="1" x14ac:dyDescent="0.2">
      <c r="A67" s="106" t="s">
        <v>42</v>
      </c>
      <c r="B67" s="46">
        <v>7480305</v>
      </c>
      <c r="C67" s="109"/>
      <c r="D67" s="46">
        <v>11172788</v>
      </c>
      <c r="E67" s="46">
        <v>9591073</v>
      </c>
      <c r="F67" s="46">
        <v>8438056</v>
      </c>
      <c r="G67" s="46">
        <v>6998433</v>
      </c>
      <c r="H67" s="109"/>
      <c r="I67" s="46">
        <v>12573416</v>
      </c>
      <c r="J67" s="46">
        <v>10500808</v>
      </c>
      <c r="K67" s="46">
        <v>8328252</v>
      </c>
      <c r="L67" s="46">
        <v>8871297</v>
      </c>
      <c r="M67" s="109"/>
      <c r="N67" s="46">
        <v>14968058</v>
      </c>
      <c r="O67" s="46">
        <v>14355614</v>
      </c>
      <c r="P67" s="46">
        <v>12868385</v>
      </c>
      <c r="Q67" s="46">
        <v>9813355</v>
      </c>
      <c r="R67" s="109"/>
      <c r="S67" s="46">
        <v>13589068</v>
      </c>
      <c r="T67" s="46">
        <v>12142989</v>
      </c>
      <c r="U67" s="46">
        <v>10921300</v>
      </c>
      <c r="V67" s="46">
        <v>12721521</v>
      </c>
      <c r="W67" s="109"/>
      <c r="X67" s="46">
        <v>11578505</v>
      </c>
      <c r="Y67" s="46">
        <v>9988933</v>
      </c>
      <c r="Z67" s="46">
        <v>8324364</v>
      </c>
      <c r="AA67" s="46">
        <v>7313535</v>
      </c>
      <c r="AB67" s="109"/>
      <c r="AC67" s="46">
        <v>6785968</v>
      </c>
      <c r="AD67" s="46">
        <v>6742621</v>
      </c>
      <c r="AE67" s="46">
        <v>5287397</v>
      </c>
      <c r="AF67" s="46">
        <v>5238550</v>
      </c>
      <c r="AG67" s="109"/>
      <c r="AH67" s="46">
        <v>6508664</v>
      </c>
      <c r="AI67" s="46">
        <v>6226479</v>
      </c>
      <c r="AJ67" s="46">
        <v>6225784</v>
      </c>
      <c r="AK67" s="46">
        <v>5473853</v>
      </c>
      <c r="AL67" s="109"/>
      <c r="AM67" s="46">
        <v>4806606</v>
      </c>
      <c r="AN67" s="46">
        <v>4489675</v>
      </c>
      <c r="AO67" s="46">
        <v>3738195</v>
      </c>
      <c r="AP67" s="46">
        <v>3588193</v>
      </c>
      <c r="AQ67" s="109"/>
      <c r="AR67" s="46">
        <v>4250313</v>
      </c>
      <c r="AS67" s="46">
        <v>3094152</v>
      </c>
      <c r="AT67" s="46">
        <v>2771981</v>
      </c>
      <c r="AU67" s="46">
        <v>2748186</v>
      </c>
      <c r="AV67" s="109"/>
      <c r="AW67" s="46">
        <v>2918033</v>
      </c>
      <c r="AX67" s="46">
        <f>SUM(AX68:AX82)</f>
        <v>2119514</v>
      </c>
      <c r="AY67" s="46">
        <v>2234863</v>
      </c>
      <c r="AZ67" s="46">
        <v>1996970</v>
      </c>
      <c r="BA67" s="109"/>
      <c r="BB67" s="46">
        <v>2408555</v>
      </c>
      <c r="BC67" s="46">
        <v>1809453</v>
      </c>
      <c r="BD67" s="45">
        <v>1947660</v>
      </c>
      <c r="BE67" s="45">
        <v>1753858</v>
      </c>
      <c r="BF67" s="109"/>
      <c r="BG67" s="46">
        <v>1853830</v>
      </c>
      <c r="BH67" s="46">
        <v>1823469</v>
      </c>
      <c r="BI67" s="46">
        <v>1976886</v>
      </c>
      <c r="BJ67" s="46">
        <v>1775324</v>
      </c>
      <c r="BK67" s="37"/>
      <c r="BL67" s="46">
        <v>2277260</v>
      </c>
      <c r="BM67" s="46">
        <v>1660375</v>
      </c>
      <c r="BN67" s="46">
        <v>1988194</v>
      </c>
      <c r="BO67" s="46">
        <v>1724622</v>
      </c>
      <c r="BP67" s="37"/>
      <c r="BQ67" s="46">
        <v>2023670</v>
      </c>
      <c r="BR67" s="46">
        <v>1667171</v>
      </c>
      <c r="BS67" s="46">
        <v>1871794</v>
      </c>
      <c r="BT67" s="46">
        <v>1688193</v>
      </c>
      <c r="BU67" s="37"/>
      <c r="BV67" s="46">
        <v>2023146</v>
      </c>
      <c r="BY67" s="76"/>
    </row>
    <row r="68" spans="1:77" s="30" customFormat="1" x14ac:dyDescent="0.2">
      <c r="A68" s="74" t="s">
        <v>391</v>
      </c>
      <c r="B68" s="57">
        <v>1045910</v>
      </c>
      <c r="D68" s="57">
        <v>991527</v>
      </c>
      <c r="E68" s="57">
        <v>752699</v>
      </c>
      <c r="F68" s="57">
        <v>789654</v>
      </c>
      <c r="G68" s="57">
        <v>749579</v>
      </c>
      <c r="I68" s="57">
        <v>755981</v>
      </c>
      <c r="J68" s="57">
        <v>981941</v>
      </c>
      <c r="K68" s="57">
        <v>464380</v>
      </c>
      <c r="L68" s="57">
        <v>2491828</v>
      </c>
      <c r="N68" s="57">
        <v>3090033</v>
      </c>
      <c r="O68" s="57">
        <v>2434782</v>
      </c>
      <c r="P68" s="57">
        <v>2958313</v>
      </c>
      <c r="Q68" s="57">
        <v>2041526</v>
      </c>
      <c r="S68" s="57">
        <v>750273</v>
      </c>
      <c r="T68" s="57">
        <v>437989</v>
      </c>
      <c r="U68" s="57">
        <v>401896</v>
      </c>
      <c r="V68" s="57">
        <v>2220194</v>
      </c>
      <c r="X68" s="57">
        <v>2177791</v>
      </c>
      <c r="Y68" s="57">
        <v>2181655</v>
      </c>
      <c r="Z68" s="57">
        <v>2318704</v>
      </c>
      <c r="AA68" s="57">
        <v>1234012</v>
      </c>
      <c r="AC68" s="57">
        <v>1224061</v>
      </c>
      <c r="AD68" s="57">
        <v>1947087</v>
      </c>
      <c r="AE68" s="57">
        <v>1422302</v>
      </c>
      <c r="AF68" s="57">
        <v>1263051</v>
      </c>
      <c r="AH68" s="57">
        <v>2102911</v>
      </c>
      <c r="AI68" s="57">
        <v>1537601</v>
      </c>
      <c r="AJ68" s="57">
        <v>1520288</v>
      </c>
      <c r="AK68" s="57">
        <v>1365552</v>
      </c>
      <c r="AM68" s="38">
        <v>355840</v>
      </c>
      <c r="AN68" s="38">
        <v>427144</v>
      </c>
      <c r="AO68" s="38">
        <v>491704</v>
      </c>
      <c r="AP68" s="38">
        <v>476938</v>
      </c>
      <c r="AR68" s="38">
        <v>539429</v>
      </c>
      <c r="AS68" s="38">
        <v>458308</v>
      </c>
      <c r="AT68" s="38">
        <v>365821</v>
      </c>
      <c r="AU68" s="38">
        <v>285382</v>
      </c>
      <c r="AW68" s="38">
        <v>448902</v>
      </c>
      <c r="AX68" s="38">
        <v>114470</v>
      </c>
      <c r="AY68" s="38">
        <v>368241</v>
      </c>
      <c r="AZ68" s="38">
        <v>44462</v>
      </c>
      <c r="BB68" s="38">
        <v>43399</v>
      </c>
      <c r="BC68" s="38">
        <v>9284</v>
      </c>
      <c r="BD68" s="39">
        <v>107791</v>
      </c>
      <c r="BE68" s="39">
        <v>10783</v>
      </c>
      <c r="BG68" s="38">
        <v>8875</v>
      </c>
      <c r="BH68" s="38">
        <v>22602</v>
      </c>
      <c r="BI68" s="38">
        <v>13504</v>
      </c>
      <c r="BJ68" s="38">
        <v>21761</v>
      </c>
      <c r="BK68" s="37"/>
      <c r="BL68" s="38">
        <v>22648</v>
      </c>
      <c r="BM68" s="38">
        <v>23521</v>
      </c>
      <c r="BN68" s="38">
        <v>25691</v>
      </c>
      <c r="BO68" s="38">
        <v>25254</v>
      </c>
      <c r="BP68" s="37"/>
      <c r="BQ68" s="38">
        <v>24043</v>
      </c>
      <c r="BR68" s="38">
        <v>62677</v>
      </c>
      <c r="BS68" s="38">
        <v>44289</v>
      </c>
      <c r="BT68" s="38">
        <v>36927</v>
      </c>
      <c r="BU68" s="37"/>
      <c r="BV68" s="38">
        <v>45516</v>
      </c>
      <c r="BY68" s="76"/>
    </row>
    <row r="69" spans="1:77" s="30" customFormat="1" x14ac:dyDescent="0.2">
      <c r="A69" s="74" t="s">
        <v>43</v>
      </c>
      <c r="B69" s="57">
        <v>2396769</v>
      </c>
      <c r="D69" s="57">
        <v>2936707</v>
      </c>
      <c r="E69" s="57">
        <v>2405461</v>
      </c>
      <c r="F69" s="57">
        <v>2584781</v>
      </c>
      <c r="G69" s="57">
        <v>2543109</v>
      </c>
      <c r="I69" s="57">
        <v>3224235</v>
      </c>
      <c r="J69" s="57">
        <v>2164001</v>
      </c>
      <c r="K69" s="57">
        <v>2307826</v>
      </c>
      <c r="L69" s="57">
        <v>2194904</v>
      </c>
      <c r="N69" s="57">
        <v>3270646</v>
      </c>
      <c r="O69" s="57">
        <v>3278727</v>
      </c>
      <c r="P69" s="57">
        <v>3271644</v>
      </c>
      <c r="Q69" s="57">
        <v>3273620</v>
      </c>
      <c r="S69" s="57">
        <v>5165576</v>
      </c>
      <c r="T69" s="57">
        <v>3882341</v>
      </c>
      <c r="U69" s="57">
        <v>5175187</v>
      </c>
      <c r="V69" s="57">
        <v>4086317</v>
      </c>
      <c r="X69" s="57">
        <v>4439560</v>
      </c>
      <c r="Y69" s="57">
        <v>3766784</v>
      </c>
      <c r="Z69" s="57">
        <v>3144017</v>
      </c>
      <c r="AA69" s="57">
        <v>2328734</v>
      </c>
      <c r="AC69" s="57">
        <v>2037926</v>
      </c>
      <c r="AD69" s="57">
        <v>1724665</v>
      </c>
      <c r="AE69" s="57">
        <v>1647182</v>
      </c>
      <c r="AF69" s="57">
        <v>1555127</v>
      </c>
      <c r="AH69" s="57">
        <v>1913440</v>
      </c>
      <c r="AI69" s="57">
        <v>2212594</v>
      </c>
      <c r="AJ69" s="57">
        <v>2407195</v>
      </c>
      <c r="AK69" s="57">
        <v>1909851</v>
      </c>
      <c r="AM69" s="38">
        <v>2534733</v>
      </c>
      <c r="AN69" s="38">
        <v>2374639</v>
      </c>
      <c r="AO69" s="38">
        <v>1844294</v>
      </c>
      <c r="AP69" s="38">
        <v>1588114</v>
      </c>
      <c r="AR69" s="38">
        <v>2051385</v>
      </c>
      <c r="AS69" s="38">
        <v>1226663</v>
      </c>
      <c r="AT69" s="38">
        <v>1193113</v>
      </c>
      <c r="AU69" s="38">
        <v>1121144</v>
      </c>
      <c r="AW69" s="38">
        <v>1141600</v>
      </c>
      <c r="AX69" s="38">
        <v>815250</v>
      </c>
      <c r="AY69" s="38">
        <v>888784</v>
      </c>
      <c r="AZ69" s="38">
        <v>929610</v>
      </c>
      <c r="BB69" s="38">
        <v>1223320</v>
      </c>
      <c r="BC69" s="38">
        <v>1052205</v>
      </c>
      <c r="BD69" s="39">
        <v>1085689</v>
      </c>
      <c r="BE69" s="39">
        <v>1027390</v>
      </c>
      <c r="BG69" s="38">
        <v>1135657</v>
      </c>
      <c r="BH69" s="38">
        <v>1147882</v>
      </c>
      <c r="BI69" s="38">
        <v>1392069</v>
      </c>
      <c r="BJ69" s="38">
        <v>1101712</v>
      </c>
      <c r="BK69" s="37"/>
      <c r="BL69" s="38">
        <v>1401593</v>
      </c>
      <c r="BM69" s="38">
        <v>976177</v>
      </c>
      <c r="BN69" s="38">
        <v>1369393</v>
      </c>
      <c r="BO69" s="38">
        <v>1144866</v>
      </c>
      <c r="BP69" s="37"/>
      <c r="BQ69" s="38">
        <v>1290391</v>
      </c>
      <c r="BR69" s="38">
        <v>960900</v>
      </c>
      <c r="BS69" s="38">
        <v>1158467</v>
      </c>
      <c r="BT69" s="38">
        <v>912305</v>
      </c>
      <c r="BU69" s="37"/>
      <c r="BV69" s="38">
        <v>1238489</v>
      </c>
      <c r="BY69" s="76"/>
    </row>
    <row r="70" spans="1:77" s="30" customFormat="1" x14ac:dyDescent="0.2">
      <c r="A70" s="74" t="s">
        <v>394</v>
      </c>
      <c r="B70" s="57">
        <v>554847</v>
      </c>
      <c r="D70" s="57">
        <v>566838</v>
      </c>
      <c r="E70" s="57">
        <v>570955</v>
      </c>
      <c r="F70" s="57">
        <v>605036</v>
      </c>
      <c r="G70" s="57">
        <v>662990</v>
      </c>
      <c r="I70" s="57">
        <v>482418</v>
      </c>
      <c r="J70" s="57">
        <v>537158</v>
      </c>
      <c r="K70" s="57">
        <v>551591</v>
      </c>
      <c r="L70" s="57">
        <v>588122</v>
      </c>
      <c r="N70" s="57">
        <v>589721</v>
      </c>
      <c r="O70" s="57">
        <v>547019</v>
      </c>
      <c r="P70" s="57">
        <v>493899</v>
      </c>
      <c r="Q70" s="57">
        <v>541334</v>
      </c>
      <c r="S70" s="57">
        <v>348590</v>
      </c>
      <c r="T70" s="57">
        <v>358535</v>
      </c>
      <c r="U70" s="57">
        <v>369707</v>
      </c>
      <c r="V70" s="57">
        <v>441563</v>
      </c>
      <c r="X70" s="57">
        <v>441947</v>
      </c>
      <c r="Y70" s="57">
        <v>428253</v>
      </c>
      <c r="Z70" s="57">
        <v>375400</v>
      </c>
      <c r="AA70" s="57">
        <v>327760</v>
      </c>
      <c r="AC70" s="57">
        <v>246629</v>
      </c>
      <c r="AD70" s="57">
        <v>182427</v>
      </c>
      <c r="AE70" s="57">
        <v>142056</v>
      </c>
      <c r="AF70" s="57">
        <v>117770</v>
      </c>
      <c r="AH70" s="57">
        <v>110678</v>
      </c>
      <c r="AI70" s="57">
        <v>214248</v>
      </c>
      <c r="AJ70" s="57">
        <v>450187</v>
      </c>
      <c r="AK70" s="57">
        <v>64726</v>
      </c>
      <c r="AM70" s="38">
        <v>65266</v>
      </c>
      <c r="AN70" s="38">
        <v>47181</v>
      </c>
      <c r="AO70" s="38">
        <v>45453</v>
      </c>
      <c r="AP70" s="38">
        <v>1802</v>
      </c>
      <c r="AR70" s="38"/>
      <c r="AS70" s="38"/>
      <c r="AT70" s="38"/>
      <c r="AU70" s="38"/>
      <c r="AW70" s="38"/>
      <c r="AX70" s="38"/>
      <c r="AY70" s="38"/>
      <c r="AZ70" s="38"/>
      <c r="BB70" s="38"/>
      <c r="BC70" s="38"/>
      <c r="BD70" s="39"/>
      <c r="BE70" s="39"/>
      <c r="BG70" s="38"/>
      <c r="BH70" s="38"/>
      <c r="BI70" s="38"/>
      <c r="BJ70" s="38"/>
      <c r="BK70" s="37"/>
      <c r="BL70" s="38"/>
      <c r="BM70" s="38"/>
      <c r="BN70" s="38"/>
      <c r="BO70" s="38"/>
      <c r="BP70" s="37"/>
      <c r="BQ70" s="38"/>
      <c r="BR70" s="38"/>
      <c r="BS70" s="38"/>
      <c r="BT70" s="38"/>
      <c r="BU70" s="37"/>
      <c r="BV70" s="38"/>
      <c r="BY70" s="76"/>
    </row>
    <row r="71" spans="1:77" s="30" customFormat="1" x14ac:dyDescent="0.2">
      <c r="A71" s="74" t="s">
        <v>414</v>
      </c>
      <c r="B71" s="57">
        <v>38326</v>
      </c>
      <c r="D71" s="57">
        <v>40166</v>
      </c>
      <c r="E71" s="57">
        <v>38641</v>
      </c>
      <c r="F71" s="57">
        <v>36932</v>
      </c>
      <c r="G71" s="57">
        <v>34963</v>
      </c>
      <c r="I71" s="57">
        <v>36620</v>
      </c>
      <c r="J71" s="57">
        <v>36210</v>
      </c>
      <c r="K71" s="57">
        <v>34999</v>
      </c>
      <c r="L71" s="57">
        <v>35534.589999999997</v>
      </c>
      <c r="N71" s="57">
        <v>36154</v>
      </c>
      <c r="O71" s="57">
        <v>33028</v>
      </c>
      <c r="P71" s="57">
        <v>32153</v>
      </c>
      <c r="Q71" s="57">
        <v>33357</v>
      </c>
      <c r="S71" s="57">
        <v>31338</v>
      </c>
      <c r="T71" s="57">
        <v>29974</v>
      </c>
      <c r="U71" s="57">
        <v>31572</v>
      </c>
      <c r="V71" s="57">
        <v>29625</v>
      </c>
      <c r="X71" s="57">
        <v>30678</v>
      </c>
      <c r="Y71" s="57">
        <v>24302</v>
      </c>
      <c r="Z71" s="57">
        <v>24881</v>
      </c>
      <c r="AA71" s="57">
        <v>24459</v>
      </c>
      <c r="AC71" s="57">
        <v>25172</v>
      </c>
      <c r="AD71" s="57">
        <v>25540</v>
      </c>
      <c r="AE71" s="57">
        <v>23061</v>
      </c>
      <c r="AF71" s="57">
        <v>11950</v>
      </c>
      <c r="AH71" s="57">
        <v>27939</v>
      </c>
      <c r="AI71" s="57">
        <v>11166</v>
      </c>
      <c r="AJ71" s="57">
        <v>11532</v>
      </c>
      <c r="AK71" s="57">
        <v>14301</v>
      </c>
      <c r="AM71" s="38">
        <v>2994</v>
      </c>
      <c r="AN71" s="38">
        <v>2494</v>
      </c>
      <c r="AO71" s="38">
        <v>2193</v>
      </c>
      <c r="AP71" s="38">
        <v>1788</v>
      </c>
      <c r="AR71" s="38">
        <v>1942</v>
      </c>
      <c r="AS71" s="38">
        <v>1995</v>
      </c>
      <c r="AT71" s="38">
        <v>1933</v>
      </c>
      <c r="AU71" s="38">
        <v>1858</v>
      </c>
      <c r="AW71" s="38">
        <v>2141</v>
      </c>
      <c r="AX71" s="38">
        <v>1177</v>
      </c>
      <c r="AY71" s="38">
        <v>1275</v>
      </c>
      <c r="AZ71" s="38">
        <v>1430</v>
      </c>
      <c r="BB71" s="38">
        <v>1025</v>
      </c>
      <c r="BC71" s="38">
        <v>743</v>
      </c>
      <c r="BD71" s="39">
        <v>1096</v>
      </c>
      <c r="BE71" s="39">
        <v>1453</v>
      </c>
      <c r="BG71" s="38">
        <v>1752</v>
      </c>
      <c r="BH71" s="38">
        <v>2146</v>
      </c>
      <c r="BI71" s="38">
        <v>2272</v>
      </c>
      <c r="BJ71" s="38">
        <v>2469</v>
      </c>
      <c r="BK71" s="37"/>
      <c r="BL71" s="38">
        <v>2940</v>
      </c>
      <c r="BM71" s="38">
        <v>2698</v>
      </c>
      <c r="BN71" s="38">
        <v>3156</v>
      </c>
      <c r="BO71" s="38">
        <v>3279</v>
      </c>
      <c r="BP71" s="37"/>
      <c r="BQ71" s="38">
        <v>3494</v>
      </c>
      <c r="BR71" s="38">
        <v>2663</v>
      </c>
      <c r="BS71" s="38">
        <v>2324</v>
      </c>
      <c r="BT71" s="38">
        <v>2302</v>
      </c>
      <c r="BU71" s="37"/>
      <c r="BV71" s="38">
        <v>2424</v>
      </c>
      <c r="BY71" s="76"/>
    </row>
    <row r="72" spans="1:77" s="30" customFormat="1" x14ac:dyDescent="0.2">
      <c r="A72" s="74" t="s">
        <v>415</v>
      </c>
      <c r="B72" s="57">
        <v>33935</v>
      </c>
      <c r="D72" s="38">
        <v>31315</v>
      </c>
      <c r="E72" s="57">
        <v>31016</v>
      </c>
      <c r="F72" s="57">
        <v>30180</v>
      </c>
      <c r="G72" s="57">
        <v>30697</v>
      </c>
      <c r="I72" s="57">
        <v>29832</v>
      </c>
      <c r="J72" s="57">
        <v>27939</v>
      </c>
      <c r="K72" s="57">
        <v>27523</v>
      </c>
      <c r="L72" s="57">
        <v>27492</v>
      </c>
      <c r="N72" s="57">
        <v>26044</v>
      </c>
      <c r="O72" s="57">
        <v>23293</v>
      </c>
      <c r="P72" s="57">
        <v>22390</v>
      </c>
      <c r="Q72" s="57">
        <v>22117</v>
      </c>
      <c r="S72" s="57">
        <v>20381</v>
      </c>
      <c r="T72" s="57">
        <v>20195</v>
      </c>
      <c r="U72" s="57">
        <v>19221</v>
      </c>
      <c r="V72" s="57">
        <v>18781</v>
      </c>
      <c r="X72" s="57">
        <v>18073</v>
      </c>
      <c r="Y72" s="57">
        <v>21337</v>
      </c>
      <c r="Z72" s="57">
        <v>15437</v>
      </c>
      <c r="AA72" s="57">
        <v>13844</v>
      </c>
      <c r="AC72" s="57">
        <v>13308</v>
      </c>
      <c r="AD72" s="57">
        <v>13050</v>
      </c>
      <c r="AE72" s="57">
        <v>13289</v>
      </c>
      <c r="AF72" s="57">
        <v>12923</v>
      </c>
      <c r="AH72" s="57">
        <v>12804</v>
      </c>
      <c r="AI72" s="57">
        <v>12144</v>
      </c>
      <c r="AJ72" s="57">
        <v>12378</v>
      </c>
      <c r="AK72" s="57">
        <v>12344</v>
      </c>
      <c r="AM72" s="38">
        <v>11925</v>
      </c>
      <c r="AN72" s="38">
        <v>11492</v>
      </c>
      <c r="AO72" s="38">
        <v>9673</v>
      </c>
      <c r="AP72" s="38">
        <v>11208</v>
      </c>
      <c r="AR72" s="38">
        <v>92422</v>
      </c>
      <c r="AS72" s="38">
        <v>86164</v>
      </c>
      <c r="AT72" s="38">
        <v>86064</v>
      </c>
      <c r="AU72" s="38">
        <v>85323</v>
      </c>
      <c r="AW72" s="38">
        <v>84150</v>
      </c>
      <c r="AX72" s="38">
        <v>80602</v>
      </c>
      <c r="AY72" s="38">
        <v>81877</v>
      </c>
      <c r="AZ72" s="38">
        <v>83726</v>
      </c>
      <c r="BB72" s="38">
        <v>83666</v>
      </c>
      <c r="BC72" s="38">
        <v>78779</v>
      </c>
      <c r="BD72" s="39">
        <v>75559</v>
      </c>
      <c r="BE72" s="39">
        <v>77103</v>
      </c>
      <c r="BG72" s="38">
        <v>72698</v>
      </c>
      <c r="BH72" s="38">
        <v>71640</v>
      </c>
      <c r="BI72" s="38">
        <v>68892</v>
      </c>
      <c r="BJ72" s="38">
        <v>70838</v>
      </c>
      <c r="BK72" s="37"/>
      <c r="BL72" s="38">
        <v>82627</v>
      </c>
      <c r="BM72" s="38">
        <v>80166</v>
      </c>
      <c r="BN72" s="38">
        <v>90378</v>
      </c>
      <c r="BO72" s="38">
        <v>89730</v>
      </c>
      <c r="BP72" s="37"/>
      <c r="BQ72" s="38">
        <v>92831</v>
      </c>
      <c r="BR72" s="38">
        <v>98437</v>
      </c>
      <c r="BS72" s="38">
        <v>99910</v>
      </c>
      <c r="BT72" s="38">
        <v>117397</v>
      </c>
      <c r="BU72" s="37"/>
      <c r="BV72" s="38">
        <v>113207</v>
      </c>
      <c r="BY72" s="76"/>
    </row>
    <row r="73" spans="1:77" s="212" customFormat="1" x14ac:dyDescent="0.2">
      <c r="A73" s="211" t="s">
        <v>559</v>
      </c>
      <c r="B73" s="94">
        <v>23305</v>
      </c>
      <c r="D73" s="94">
        <v>21363</v>
      </c>
      <c r="E73" s="94">
        <v>20327</v>
      </c>
      <c r="F73" s="94">
        <v>20005</v>
      </c>
      <c r="G73" s="94"/>
      <c r="I73" s="94">
        <v>20804</v>
      </c>
      <c r="J73" s="94"/>
      <c r="K73" s="94"/>
      <c r="L73" s="94"/>
      <c r="N73" s="94"/>
      <c r="O73" s="94"/>
      <c r="P73" s="94"/>
      <c r="Q73" s="94"/>
      <c r="S73" s="94"/>
      <c r="T73" s="94"/>
      <c r="U73" s="94"/>
      <c r="V73" s="94"/>
      <c r="X73" s="94"/>
      <c r="Y73" s="94"/>
      <c r="Z73" s="94"/>
      <c r="AA73" s="94"/>
      <c r="AC73" s="94"/>
      <c r="AD73" s="94"/>
      <c r="AE73" s="94"/>
      <c r="AF73" s="94"/>
      <c r="AH73" s="94"/>
      <c r="AI73" s="94"/>
      <c r="AJ73" s="94"/>
      <c r="AK73" s="94"/>
      <c r="AM73" s="94"/>
      <c r="AN73" s="94"/>
      <c r="AO73" s="94"/>
      <c r="AP73" s="94"/>
      <c r="AR73" s="94"/>
      <c r="AS73" s="94"/>
      <c r="AT73" s="94"/>
      <c r="AU73" s="94"/>
      <c r="AW73" s="94"/>
      <c r="AX73" s="94"/>
      <c r="AY73" s="94"/>
      <c r="AZ73" s="94"/>
      <c r="BB73" s="94"/>
      <c r="BC73" s="94"/>
      <c r="BD73" s="213"/>
      <c r="BE73" s="213"/>
      <c r="BG73" s="94"/>
      <c r="BH73" s="94"/>
      <c r="BI73" s="94"/>
      <c r="BJ73" s="94"/>
      <c r="BK73" s="214"/>
      <c r="BL73" s="94"/>
      <c r="BM73" s="94"/>
      <c r="BN73" s="94"/>
      <c r="BO73" s="94"/>
      <c r="BP73" s="214"/>
      <c r="BQ73" s="94"/>
      <c r="BR73" s="94"/>
      <c r="BS73" s="94"/>
      <c r="BT73" s="94"/>
      <c r="BU73" s="214"/>
      <c r="BV73" s="94"/>
      <c r="BY73" s="215"/>
    </row>
    <row r="74" spans="1:77" s="212" customFormat="1" x14ac:dyDescent="0.2">
      <c r="A74" s="211" t="s">
        <v>560</v>
      </c>
      <c r="B74" s="94">
        <v>10630</v>
      </c>
      <c r="D74" s="94">
        <v>9952</v>
      </c>
      <c r="E74" s="94">
        <v>10689</v>
      </c>
      <c r="F74" s="94">
        <v>10175</v>
      </c>
      <c r="G74" s="94"/>
      <c r="I74" s="94">
        <v>9028</v>
      </c>
      <c r="J74" s="94"/>
      <c r="K74" s="94"/>
      <c r="L74" s="94"/>
      <c r="N74" s="94"/>
      <c r="O74" s="94"/>
      <c r="P74" s="94"/>
      <c r="Q74" s="94"/>
      <c r="S74" s="94"/>
      <c r="T74" s="94"/>
      <c r="U74" s="94"/>
      <c r="V74" s="94"/>
      <c r="X74" s="94"/>
      <c r="Y74" s="94"/>
      <c r="Z74" s="94"/>
      <c r="AA74" s="94"/>
      <c r="AC74" s="94"/>
      <c r="AD74" s="94"/>
      <c r="AE74" s="94"/>
      <c r="AF74" s="94"/>
      <c r="AH74" s="94"/>
      <c r="AI74" s="94"/>
      <c r="AJ74" s="94"/>
      <c r="AK74" s="94"/>
      <c r="AM74" s="94"/>
      <c r="AN74" s="94"/>
      <c r="AO74" s="94"/>
      <c r="AP74" s="94"/>
      <c r="AR74" s="94"/>
      <c r="AS74" s="94"/>
      <c r="AT74" s="94"/>
      <c r="AU74" s="94"/>
      <c r="AW74" s="94"/>
      <c r="AX74" s="94"/>
      <c r="AY74" s="94"/>
      <c r="AZ74" s="94"/>
      <c r="BB74" s="94"/>
      <c r="BC74" s="94"/>
      <c r="BD74" s="213"/>
      <c r="BE74" s="213"/>
      <c r="BG74" s="94"/>
      <c r="BH74" s="94"/>
      <c r="BI74" s="94"/>
      <c r="BJ74" s="94"/>
      <c r="BK74" s="214"/>
      <c r="BL74" s="94"/>
      <c r="BM74" s="94"/>
      <c r="BN74" s="94"/>
      <c r="BO74" s="94"/>
      <c r="BP74" s="214"/>
      <c r="BQ74" s="94"/>
      <c r="BR74" s="94"/>
      <c r="BS74" s="94"/>
      <c r="BT74" s="94"/>
      <c r="BU74" s="214"/>
      <c r="BV74" s="94"/>
      <c r="BY74" s="215"/>
    </row>
    <row r="75" spans="1:77" s="30" customFormat="1" x14ac:dyDescent="0.2">
      <c r="A75" s="74" t="s">
        <v>44</v>
      </c>
      <c r="B75" s="57">
        <v>404929</v>
      </c>
      <c r="D75" s="57">
        <v>177194</v>
      </c>
      <c r="E75" s="57">
        <v>842333</v>
      </c>
      <c r="F75" s="57">
        <v>587559</v>
      </c>
      <c r="G75" s="57">
        <v>12904</v>
      </c>
      <c r="I75" s="57">
        <v>88731</v>
      </c>
      <c r="J75" s="57">
        <v>172750</v>
      </c>
      <c r="K75" s="57">
        <v>97122</v>
      </c>
      <c r="L75" s="57">
        <v>34478</v>
      </c>
      <c r="N75" s="57">
        <v>18155</v>
      </c>
      <c r="O75" s="57">
        <v>245738</v>
      </c>
      <c r="P75" s="57">
        <v>124382</v>
      </c>
      <c r="Q75" s="57">
        <v>38509</v>
      </c>
      <c r="S75" s="57">
        <v>12706</v>
      </c>
      <c r="T75" s="57">
        <v>425265</v>
      </c>
      <c r="U75" s="57">
        <v>64940</v>
      </c>
      <c r="V75" s="57">
        <v>282726</v>
      </c>
      <c r="X75" s="57">
        <v>63774</v>
      </c>
      <c r="Y75" s="57">
        <v>101533</v>
      </c>
      <c r="Z75" s="57">
        <v>1643</v>
      </c>
      <c r="AA75" s="57">
        <v>13163</v>
      </c>
      <c r="AC75" s="57">
        <v>73500</v>
      </c>
      <c r="AD75" s="57">
        <v>167908</v>
      </c>
      <c r="AE75" s="57">
        <v>2603</v>
      </c>
      <c r="AF75" s="57">
        <v>120238</v>
      </c>
      <c r="AH75" s="57">
        <v>121703</v>
      </c>
      <c r="AI75" s="57">
        <v>97326</v>
      </c>
      <c r="AJ75" s="57">
        <v>23715</v>
      </c>
      <c r="AK75" s="57">
        <v>53845</v>
      </c>
      <c r="AM75" s="38">
        <v>134</v>
      </c>
      <c r="AN75" s="38">
        <v>2985</v>
      </c>
      <c r="AO75" s="38">
        <v>1007</v>
      </c>
      <c r="AP75" s="38">
        <v>3095</v>
      </c>
      <c r="AR75" s="38">
        <v>1797</v>
      </c>
      <c r="AS75" s="38">
        <v>1419</v>
      </c>
      <c r="AT75" s="38">
        <v>2663</v>
      </c>
      <c r="AU75" s="38">
        <v>2584</v>
      </c>
      <c r="AW75" s="38">
        <v>32071</v>
      </c>
      <c r="AX75" s="38">
        <v>43214</v>
      </c>
      <c r="AY75" s="38">
        <v>8454</v>
      </c>
      <c r="AZ75" s="38">
        <v>7304</v>
      </c>
      <c r="BB75" s="38">
        <v>87022</v>
      </c>
      <c r="BC75" s="38">
        <v>22596</v>
      </c>
      <c r="BD75" s="39">
        <v>5910</v>
      </c>
      <c r="BE75" s="39">
        <v>36346</v>
      </c>
      <c r="BG75" s="38">
        <v>61698</v>
      </c>
      <c r="BH75" s="38">
        <v>49920</v>
      </c>
      <c r="BI75" s="38">
        <v>19991</v>
      </c>
      <c r="BJ75" s="38">
        <v>26550</v>
      </c>
      <c r="BK75" s="37"/>
      <c r="BL75" s="38">
        <v>57940</v>
      </c>
      <c r="BM75" s="38">
        <v>50610</v>
      </c>
      <c r="BN75" s="38">
        <v>44453</v>
      </c>
      <c r="BO75" s="38">
        <v>68891</v>
      </c>
      <c r="BP75" s="37"/>
      <c r="BQ75" s="38">
        <v>58782</v>
      </c>
      <c r="BR75" s="38">
        <v>44026</v>
      </c>
      <c r="BS75" s="38">
        <v>36672</v>
      </c>
      <c r="BT75" s="38">
        <v>77846</v>
      </c>
      <c r="BU75" s="37"/>
      <c r="BV75" s="38">
        <v>52301</v>
      </c>
      <c r="BY75" s="76"/>
    </row>
    <row r="76" spans="1:77" s="30" customFormat="1" x14ac:dyDescent="0.2">
      <c r="A76" s="74" t="s">
        <v>45</v>
      </c>
      <c r="B76" s="57">
        <v>794518</v>
      </c>
      <c r="D76" s="57">
        <v>917650</v>
      </c>
      <c r="E76" s="57">
        <v>837996</v>
      </c>
      <c r="F76" s="57">
        <v>840394</v>
      </c>
      <c r="G76" s="57">
        <v>804361</v>
      </c>
      <c r="I76" s="57">
        <v>878835</v>
      </c>
      <c r="J76" s="57">
        <v>763721</v>
      </c>
      <c r="K76" s="57">
        <v>750551</v>
      </c>
      <c r="L76" s="57">
        <v>687664</v>
      </c>
      <c r="N76" s="57">
        <v>762370</v>
      </c>
      <c r="O76" s="57">
        <v>739305</v>
      </c>
      <c r="P76" s="57">
        <v>693778</v>
      </c>
      <c r="Q76" s="57">
        <v>552555</v>
      </c>
      <c r="S76" s="57">
        <v>577479</v>
      </c>
      <c r="T76" s="57">
        <v>561515</v>
      </c>
      <c r="U76" s="57">
        <v>564209</v>
      </c>
      <c r="V76" s="57">
        <v>484015</v>
      </c>
      <c r="X76" s="57">
        <v>525031</v>
      </c>
      <c r="Y76" s="57">
        <v>479585</v>
      </c>
      <c r="Z76" s="57">
        <v>490143</v>
      </c>
      <c r="AA76" s="57">
        <v>440609</v>
      </c>
      <c r="AC76" s="57">
        <v>497483</v>
      </c>
      <c r="AD76" s="57">
        <v>448966</v>
      </c>
      <c r="AE76" s="57">
        <v>458439</v>
      </c>
      <c r="AF76" s="57">
        <v>401914</v>
      </c>
      <c r="AH76" s="57">
        <v>466082</v>
      </c>
      <c r="AI76" s="57">
        <v>431304</v>
      </c>
      <c r="AJ76" s="57">
        <v>410610</v>
      </c>
      <c r="AK76" s="57">
        <v>358245</v>
      </c>
      <c r="AM76" s="38">
        <v>420018</v>
      </c>
      <c r="AN76" s="38">
        <v>390436</v>
      </c>
      <c r="AO76" s="38">
        <v>381628</v>
      </c>
      <c r="AP76" s="38">
        <v>357637</v>
      </c>
      <c r="AR76" s="38">
        <v>437943</v>
      </c>
      <c r="AS76" s="38">
        <v>403899</v>
      </c>
      <c r="AT76" s="38">
        <v>414320</v>
      </c>
      <c r="AU76" s="38">
        <v>389961</v>
      </c>
      <c r="AW76" s="38">
        <v>416937</v>
      </c>
      <c r="AX76" s="38">
        <v>339455</v>
      </c>
      <c r="AY76" s="38">
        <v>339904</v>
      </c>
      <c r="AZ76" s="38">
        <v>313086</v>
      </c>
      <c r="BB76" s="38">
        <v>397986</v>
      </c>
      <c r="BC76" s="38">
        <v>251460</v>
      </c>
      <c r="BD76" s="39">
        <v>276329</v>
      </c>
      <c r="BE76" s="39">
        <v>217181</v>
      </c>
      <c r="BG76" s="38">
        <v>268277</v>
      </c>
      <c r="BH76" s="38">
        <v>251654</v>
      </c>
      <c r="BI76" s="38">
        <v>263453</v>
      </c>
      <c r="BJ76" s="38">
        <v>256479</v>
      </c>
      <c r="BK76" s="37"/>
      <c r="BL76" s="38">
        <v>270809</v>
      </c>
      <c r="BM76" s="38">
        <v>190408</v>
      </c>
      <c r="BN76" s="38">
        <v>199383</v>
      </c>
      <c r="BO76" s="38">
        <v>149663</v>
      </c>
      <c r="BP76" s="37"/>
      <c r="BQ76" s="38">
        <v>177407</v>
      </c>
      <c r="BR76" s="38">
        <v>170211</v>
      </c>
      <c r="BS76" s="38">
        <v>194768</v>
      </c>
      <c r="BT76" s="38">
        <v>149846</v>
      </c>
      <c r="BU76" s="37"/>
      <c r="BV76" s="38">
        <v>182246</v>
      </c>
      <c r="BY76" s="76"/>
    </row>
    <row r="77" spans="1:77" s="30" customFormat="1" x14ac:dyDescent="0.2">
      <c r="A77" s="74" t="s">
        <v>46</v>
      </c>
      <c r="B77" s="57"/>
      <c r="D77" s="57">
        <v>0</v>
      </c>
      <c r="E77" s="57">
        <v>281</v>
      </c>
      <c r="F77" s="57">
        <v>281</v>
      </c>
      <c r="G77" s="57">
        <v>281</v>
      </c>
      <c r="I77" s="57">
        <v>281</v>
      </c>
      <c r="J77" s="57">
        <v>281</v>
      </c>
      <c r="K77" s="57">
        <v>281</v>
      </c>
      <c r="L77" s="57">
        <v>281</v>
      </c>
      <c r="N77" s="57">
        <v>281</v>
      </c>
      <c r="O77" s="57">
        <v>281</v>
      </c>
      <c r="P77" s="57">
        <v>281</v>
      </c>
      <c r="Q77" s="57">
        <v>281</v>
      </c>
      <c r="S77" s="57">
        <v>281</v>
      </c>
      <c r="T77" s="57">
        <v>281</v>
      </c>
      <c r="U77" s="57">
        <v>281</v>
      </c>
      <c r="V77" s="57">
        <v>281</v>
      </c>
      <c r="X77" s="57">
        <v>281</v>
      </c>
      <c r="Y77" s="57">
        <v>281</v>
      </c>
      <c r="Z77" s="57">
        <v>281</v>
      </c>
      <c r="AA77" s="57">
        <v>281</v>
      </c>
      <c r="AC77" s="57">
        <v>281</v>
      </c>
      <c r="AD77" s="57">
        <v>281</v>
      </c>
      <c r="AE77" s="57">
        <v>281</v>
      </c>
      <c r="AF77" s="57">
        <v>281</v>
      </c>
      <c r="AH77" s="57">
        <v>281</v>
      </c>
      <c r="AI77" s="57">
        <v>281</v>
      </c>
      <c r="AJ77" s="57">
        <v>281</v>
      </c>
      <c r="AK77" s="57">
        <v>281</v>
      </c>
      <c r="AM77" s="38">
        <v>281</v>
      </c>
      <c r="AN77" s="38">
        <v>281</v>
      </c>
      <c r="AO77" s="38">
        <v>281</v>
      </c>
      <c r="AP77" s="38">
        <v>281</v>
      </c>
      <c r="AR77" s="38">
        <v>281</v>
      </c>
      <c r="AS77" s="38">
        <v>281</v>
      </c>
      <c r="AT77" s="38">
        <v>281</v>
      </c>
      <c r="AU77" s="38">
        <v>281</v>
      </c>
      <c r="AW77" s="38">
        <v>281</v>
      </c>
      <c r="AX77" s="38">
        <v>281</v>
      </c>
      <c r="AY77" s="38">
        <v>281</v>
      </c>
      <c r="AZ77" s="38">
        <v>281</v>
      </c>
      <c r="BB77" s="38">
        <v>281</v>
      </c>
      <c r="BC77" s="38">
        <v>281</v>
      </c>
      <c r="BD77" s="39">
        <v>281</v>
      </c>
      <c r="BE77" s="39">
        <v>281</v>
      </c>
      <c r="BG77" s="38">
        <v>281</v>
      </c>
      <c r="BH77" s="38">
        <v>281</v>
      </c>
      <c r="BI77" s="38">
        <v>281</v>
      </c>
      <c r="BJ77" s="38">
        <v>292</v>
      </c>
      <c r="BK77" s="37"/>
      <c r="BL77" s="38">
        <v>292</v>
      </c>
      <c r="BM77" s="38">
        <v>292</v>
      </c>
      <c r="BN77" s="38">
        <v>294</v>
      </c>
      <c r="BO77" s="38">
        <v>303</v>
      </c>
      <c r="BP77" s="37"/>
      <c r="BQ77" s="38">
        <v>306</v>
      </c>
      <c r="BR77" s="38">
        <v>320</v>
      </c>
      <c r="BS77" s="38">
        <v>320</v>
      </c>
      <c r="BT77" s="38">
        <v>354</v>
      </c>
      <c r="BU77" s="37"/>
      <c r="BV77" s="38">
        <v>508</v>
      </c>
      <c r="BY77" s="76"/>
    </row>
    <row r="78" spans="1:77" s="30" customFormat="1" x14ac:dyDescent="0.2">
      <c r="A78" s="74" t="s">
        <v>393</v>
      </c>
      <c r="B78" s="57">
        <v>102621</v>
      </c>
      <c r="D78" s="57">
        <v>209999</v>
      </c>
      <c r="E78" s="57">
        <v>161633</v>
      </c>
      <c r="F78" s="57">
        <v>154563</v>
      </c>
      <c r="G78" s="57">
        <v>182353</v>
      </c>
      <c r="I78" s="57">
        <v>54956</v>
      </c>
      <c r="J78" s="57">
        <v>588071</v>
      </c>
      <c r="K78" s="57">
        <v>516229</v>
      </c>
      <c r="L78" s="57">
        <v>554377</v>
      </c>
      <c r="N78" s="57">
        <v>314659</v>
      </c>
      <c r="O78" s="57">
        <v>682649</v>
      </c>
      <c r="P78" s="57">
        <v>1004573</v>
      </c>
      <c r="Q78" s="57">
        <v>677087</v>
      </c>
      <c r="S78" s="57">
        <v>494596</v>
      </c>
      <c r="T78" s="57">
        <v>267809</v>
      </c>
      <c r="U78" s="57">
        <v>273305</v>
      </c>
      <c r="V78" s="57">
        <v>198054</v>
      </c>
      <c r="X78" s="57">
        <v>247929</v>
      </c>
      <c r="Y78" s="57">
        <v>100438</v>
      </c>
      <c r="Z78" s="57">
        <v>75997</v>
      </c>
      <c r="AA78" s="57">
        <v>75473</v>
      </c>
      <c r="AC78" s="57">
        <v>70987</v>
      </c>
      <c r="AD78" s="57">
        <v>856</v>
      </c>
      <c r="AE78" s="57">
        <v>2000</v>
      </c>
      <c r="AF78" s="57">
        <v>5259</v>
      </c>
      <c r="AH78" s="57">
        <v>36438</v>
      </c>
      <c r="AI78" s="57">
        <v>31733</v>
      </c>
      <c r="AJ78" s="57">
        <v>108939</v>
      </c>
      <c r="AK78" s="57">
        <v>118188</v>
      </c>
      <c r="AM78" s="38">
        <v>108818</v>
      </c>
      <c r="AN78" s="38">
        <v>110119</v>
      </c>
      <c r="AO78" s="38">
        <v>102733</v>
      </c>
      <c r="AP78" s="38">
        <v>64095</v>
      </c>
      <c r="AR78" s="38"/>
      <c r="AS78" s="38"/>
      <c r="AT78" s="38"/>
      <c r="AU78" s="38"/>
      <c r="AW78" s="38"/>
      <c r="AX78" s="38"/>
      <c r="AY78" s="38"/>
      <c r="AZ78" s="38"/>
      <c r="BB78" s="38"/>
      <c r="BC78" s="38"/>
      <c r="BD78" s="39"/>
      <c r="BE78" s="39"/>
      <c r="BG78" s="38"/>
      <c r="BH78" s="38"/>
      <c r="BI78" s="38"/>
      <c r="BJ78" s="38"/>
      <c r="BK78" s="37"/>
      <c r="BL78" s="38"/>
      <c r="BM78" s="38"/>
      <c r="BN78" s="38"/>
      <c r="BO78" s="38"/>
      <c r="BP78" s="37"/>
      <c r="BQ78" s="38"/>
      <c r="BR78" s="38"/>
      <c r="BS78" s="38"/>
      <c r="BT78" s="38"/>
      <c r="BU78" s="37"/>
      <c r="BV78" s="38"/>
      <c r="BY78" s="76"/>
    </row>
    <row r="79" spans="1:77" s="30" customFormat="1" x14ac:dyDescent="0.2">
      <c r="A79" s="74" t="s">
        <v>392</v>
      </c>
      <c r="B79" s="57"/>
      <c r="D79" s="57"/>
      <c r="E79" s="57"/>
      <c r="F79" s="57"/>
      <c r="G79" s="57"/>
      <c r="I79" s="57"/>
      <c r="J79" s="57"/>
      <c r="K79" s="57"/>
      <c r="L79" s="57"/>
      <c r="N79" s="57"/>
      <c r="O79" s="57"/>
      <c r="P79" s="57"/>
      <c r="Q79" s="57"/>
      <c r="S79" s="57"/>
      <c r="T79" s="57"/>
      <c r="U79" s="57"/>
      <c r="V79" s="57"/>
      <c r="X79" s="57"/>
      <c r="Y79" s="57"/>
      <c r="Z79" s="57"/>
      <c r="AA79" s="57"/>
      <c r="AC79" s="57"/>
      <c r="AD79" s="57"/>
      <c r="AE79" s="57"/>
      <c r="AF79" s="57"/>
      <c r="AH79" s="57"/>
      <c r="AI79" s="57"/>
      <c r="AJ79" s="57"/>
      <c r="AK79" s="57"/>
      <c r="AM79" s="38"/>
      <c r="AN79" s="38"/>
      <c r="AO79" s="38"/>
      <c r="AP79" s="38"/>
      <c r="AR79" s="38">
        <v>41185</v>
      </c>
      <c r="AS79" s="38">
        <v>13365</v>
      </c>
      <c r="AT79" s="38">
        <v>27946</v>
      </c>
      <c r="AU79" s="38">
        <v>15108</v>
      </c>
      <c r="AW79" s="38">
        <v>2233</v>
      </c>
      <c r="AX79" s="38">
        <v>149</v>
      </c>
      <c r="AY79" s="38">
        <v>0</v>
      </c>
      <c r="AZ79" s="38">
        <v>264</v>
      </c>
      <c r="BB79" s="38">
        <v>0</v>
      </c>
      <c r="BC79" s="38">
        <v>249</v>
      </c>
      <c r="BD79" s="39">
        <v>356</v>
      </c>
      <c r="BE79" s="39">
        <v>661</v>
      </c>
      <c r="BG79" s="38">
        <v>0</v>
      </c>
      <c r="BH79" s="38">
        <v>395</v>
      </c>
      <c r="BI79" s="38">
        <v>282</v>
      </c>
      <c r="BJ79" s="38">
        <v>278</v>
      </c>
      <c r="BK79" s="37"/>
      <c r="BL79" s="57">
        <v>0</v>
      </c>
      <c r="BM79" s="57">
        <v>0</v>
      </c>
      <c r="BN79" s="57">
        <v>0</v>
      </c>
      <c r="BO79" s="57">
        <v>0</v>
      </c>
      <c r="BP79" s="37"/>
      <c r="BQ79" s="57">
        <v>14</v>
      </c>
      <c r="BR79" s="57">
        <v>926</v>
      </c>
      <c r="BS79" s="57">
        <v>854</v>
      </c>
      <c r="BT79" s="57">
        <v>1376</v>
      </c>
      <c r="BU79" s="37"/>
      <c r="BV79" s="38">
        <v>1723</v>
      </c>
      <c r="BY79" s="76"/>
    </row>
    <row r="80" spans="1:77" s="30" customFormat="1" x14ac:dyDescent="0.2">
      <c r="A80" s="74" t="s">
        <v>49</v>
      </c>
      <c r="B80" s="57">
        <v>2108450</v>
      </c>
      <c r="D80" s="57">
        <v>5301392</v>
      </c>
      <c r="E80" s="57">
        <v>3950058</v>
      </c>
      <c r="F80" s="57">
        <v>2808676</v>
      </c>
      <c r="G80" s="57">
        <v>1977196</v>
      </c>
      <c r="I80" s="57">
        <v>7021527</v>
      </c>
      <c r="J80" s="57">
        <v>5228736</v>
      </c>
      <c r="K80" s="57">
        <v>3577750</v>
      </c>
      <c r="L80" s="57">
        <v>2256616</v>
      </c>
      <c r="N80" s="57">
        <v>6859995</v>
      </c>
      <c r="O80" s="57">
        <v>6370792</v>
      </c>
      <c r="P80" s="57">
        <v>4266972</v>
      </c>
      <c r="Q80" s="57">
        <v>2632969</v>
      </c>
      <c r="S80" s="57">
        <v>6187848</v>
      </c>
      <c r="T80" s="57">
        <v>6159085</v>
      </c>
      <c r="U80" s="57">
        <v>4020982</v>
      </c>
      <c r="V80" s="57">
        <v>4959965</v>
      </c>
      <c r="X80" s="57">
        <v>3633441</v>
      </c>
      <c r="Y80" s="57">
        <v>2884765</v>
      </c>
      <c r="Z80" s="57">
        <v>1877861</v>
      </c>
      <c r="AA80" s="57">
        <v>2855200</v>
      </c>
      <c r="AC80" s="57">
        <v>2596621</v>
      </c>
      <c r="AD80" s="57">
        <v>2231841</v>
      </c>
      <c r="AE80" s="57">
        <v>1576184</v>
      </c>
      <c r="AF80" s="57">
        <v>1750037</v>
      </c>
      <c r="AH80" s="57">
        <v>1716388</v>
      </c>
      <c r="AI80" s="57">
        <v>1678082</v>
      </c>
      <c r="AJ80" s="57">
        <v>1280659</v>
      </c>
      <c r="AK80" s="57">
        <v>1576520</v>
      </c>
      <c r="AM80" s="38">
        <v>1306597</v>
      </c>
      <c r="AN80" s="38">
        <v>1122904</v>
      </c>
      <c r="AO80" s="38">
        <v>859229</v>
      </c>
      <c r="AP80" s="38">
        <v>1083235</v>
      </c>
      <c r="AR80" s="38">
        <v>1083929</v>
      </c>
      <c r="AS80" s="38">
        <v>902057</v>
      </c>
      <c r="AT80" s="38">
        <v>679808</v>
      </c>
      <c r="AU80" s="38">
        <v>846545</v>
      </c>
      <c r="AW80" s="38">
        <v>789718</v>
      </c>
      <c r="AX80" s="38">
        <v>721224</v>
      </c>
      <c r="AY80" s="38">
        <v>542158</v>
      </c>
      <c r="AZ80" s="38">
        <v>612722</v>
      </c>
      <c r="BB80" s="38">
        <v>567556</v>
      </c>
      <c r="BC80" s="38">
        <v>388969</v>
      </c>
      <c r="BD80" s="39">
        <v>389273</v>
      </c>
      <c r="BE80" s="39">
        <v>382203</v>
      </c>
      <c r="BG80" s="38">
        <v>304374</v>
      </c>
      <c r="BH80" s="38">
        <v>276113</v>
      </c>
      <c r="BI80" s="38">
        <v>215621</v>
      </c>
      <c r="BJ80" s="38">
        <v>294424</v>
      </c>
      <c r="BK80" s="37"/>
      <c r="BL80" s="38">
        <v>438141</v>
      </c>
      <c r="BM80" s="38">
        <v>336002</v>
      </c>
      <c r="BN80" s="38">
        <v>254648</v>
      </c>
      <c r="BO80" s="38">
        <v>241892</v>
      </c>
      <c r="BP80" s="37"/>
      <c r="BQ80" s="38">
        <v>375864</v>
      </c>
      <c r="BR80" s="38">
        <v>320260</v>
      </c>
      <c r="BS80" s="38">
        <v>328342</v>
      </c>
      <c r="BT80" s="38">
        <v>385011</v>
      </c>
      <c r="BU80" s="37"/>
      <c r="BV80" s="38">
        <v>385937</v>
      </c>
      <c r="BY80" s="76"/>
    </row>
    <row r="81" spans="1:77" s="30" customFormat="1" x14ac:dyDescent="0.2">
      <c r="A81" s="74" t="s">
        <v>387</v>
      </c>
      <c r="B81" s="38"/>
      <c r="D81" s="38"/>
      <c r="E81" s="38"/>
      <c r="F81" s="38"/>
      <c r="G81" s="38"/>
      <c r="I81" s="38"/>
      <c r="J81" s="38"/>
      <c r="K81" s="38"/>
      <c r="L81" s="38"/>
      <c r="N81" s="38"/>
      <c r="O81" s="38"/>
      <c r="P81" s="38"/>
      <c r="Q81" s="38"/>
      <c r="S81" s="38"/>
      <c r="T81" s="38"/>
      <c r="U81" s="38"/>
      <c r="V81" s="38"/>
      <c r="X81" s="38"/>
      <c r="Y81" s="38"/>
      <c r="Z81" s="38"/>
      <c r="AA81" s="38"/>
      <c r="AC81" s="38"/>
      <c r="AD81" s="38"/>
      <c r="AE81" s="38"/>
      <c r="AF81" s="38"/>
      <c r="AH81" s="38"/>
      <c r="AI81" s="38"/>
      <c r="AJ81" s="38"/>
      <c r="AK81" s="38"/>
      <c r="AM81" s="38"/>
      <c r="AN81" s="38"/>
      <c r="AO81" s="38"/>
      <c r="AP81" s="38"/>
      <c r="AR81" s="38">
        <v>0</v>
      </c>
      <c r="AS81" s="38">
        <v>1</v>
      </c>
      <c r="AT81" s="38">
        <v>32</v>
      </c>
      <c r="AU81" s="38">
        <v>0</v>
      </c>
      <c r="AW81" s="38">
        <v>0</v>
      </c>
      <c r="AX81" s="38">
        <v>0</v>
      </c>
      <c r="AY81" s="38">
        <v>0</v>
      </c>
      <c r="AZ81" s="38">
        <v>0</v>
      </c>
      <c r="BB81" s="38">
        <v>0</v>
      </c>
      <c r="BC81" s="38">
        <v>0</v>
      </c>
      <c r="BD81" s="39">
        <v>0</v>
      </c>
      <c r="BE81" s="39">
        <v>0</v>
      </c>
      <c r="BG81" s="38">
        <v>0</v>
      </c>
      <c r="BH81" s="38">
        <v>0</v>
      </c>
      <c r="BI81" s="38">
        <v>0</v>
      </c>
      <c r="BJ81" s="38">
        <v>0</v>
      </c>
      <c r="BK81" s="37"/>
      <c r="BL81" s="38">
        <v>0</v>
      </c>
      <c r="BM81" s="38">
        <v>0</v>
      </c>
      <c r="BN81" s="38">
        <v>0</v>
      </c>
      <c r="BO81" s="38">
        <v>0</v>
      </c>
      <c r="BP81" s="37"/>
      <c r="BQ81" s="38">
        <v>0</v>
      </c>
      <c r="BR81" s="38">
        <v>0</v>
      </c>
      <c r="BS81" s="38">
        <v>0</v>
      </c>
      <c r="BT81" s="38">
        <v>0</v>
      </c>
      <c r="BU81" s="37"/>
      <c r="BV81" s="38">
        <v>0</v>
      </c>
      <c r="BY81" s="76"/>
    </row>
    <row r="82" spans="1:77" s="30" customFormat="1" x14ac:dyDescent="0.2">
      <c r="A82" s="74" t="s">
        <v>50</v>
      </c>
      <c r="B82" s="38"/>
      <c r="D82" s="38"/>
      <c r="E82" s="38"/>
      <c r="F82" s="38"/>
      <c r="G82" s="38"/>
      <c r="I82" s="38"/>
      <c r="J82" s="38"/>
      <c r="K82" s="38"/>
      <c r="L82" s="38"/>
      <c r="N82" s="38"/>
      <c r="O82" s="38"/>
      <c r="P82" s="38"/>
      <c r="Q82" s="38"/>
      <c r="S82" s="38"/>
      <c r="T82" s="38"/>
      <c r="U82" s="38"/>
      <c r="V82" s="38"/>
      <c r="X82" s="38"/>
      <c r="Y82" s="38"/>
      <c r="Z82" s="38"/>
      <c r="AA82" s="38"/>
      <c r="AC82" s="38"/>
      <c r="AD82" s="38"/>
      <c r="AE82" s="38"/>
      <c r="AF82" s="38"/>
      <c r="AH82" s="38"/>
      <c r="AI82" s="38"/>
      <c r="AJ82" s="38"/>
      <c r="AK82" s="38"/>
      <c r="AM82" s="38"/>
      <c r="AN82" s="38"/>
      <c r="AO82" s="38"/>
      <c r="AP82" s="38"/>
      <c r="AR82" s="38">
        <v>0</v>
      </c>
      <c r="AS82" s="38">
        <v>0</v>
      </c>
      <c r="AT82" s="38">
        <v>0</v>
      </c>
      <c r="AU82" s="38">
        <v>0</v>
      </c>
      <c r="AW82" s="38">
        <v>0</v>
      </c>
      <c r="AX82" s="38">
        <v>3692</v>
      </c>
      <c r="AY82" s="38">
        <v>3889</v>
      </c>
      <c r="AZ82" s="38">
        <v>4085</v>
      </c>
      <c r="BB82" s="38">
        <v>4300</v>
      </c>
      <c r="BC82" s="38">
        <v>4887</v>
      </c>
      <c r="BD82" s="39">
        <v>5376</v>
      </c>
      <c r="BE82" s="39">
        <v>457</v>
      </c>
      <c r="BG82" s="38">
        <v>218</v>
      </c>
      <c r="BH82" s="38">
        <v>836</v>
      </c>
      <c r="BI82" s="38">
        <v>521</v>
      </c>
      <c r="BJ82" s="38">
        <v>521</v>
      </c>
      <c r="BK82" s="37"/>
      <c r="BL82" s="38">
        <v>270</v>
      </c>
      <c r="BM82" s="38">
        <v>501</v>
      </c>
      <c r="BN82" s="38">
        <v>798</v>
      </c>
      <c r="BO82" s="38">
        <v>744</v>
      </c>
      <c r="BP82" s="37"/>
      <c r="BQ82" s="38">
        <v>538</v>
      </c>
      <c r="BR82" s="38">
        <v>6751</v>
      </c>
      <c r="BS82" s="38">
        <v>5848</v>
      </c>
      <c r="BT82" s="38">
        <v>4829</v>
      </c>
      <c r="BU82" s="37"/>
      <c r="BV82" s="38">
        <v>795</v>
      </c>
      <c r="BY82" s="76"/>
    </row>
    <row r="83" spans="1:77" s="30" customFormat="1" x14ac:dyDescent="0.2">
      <c r="S83" s="124"/>
      <c r="T83" s="124"/>
      <c r="U83" s="124"/>
      <c r="AR83" s="37"/>
      <c r="AS83" s="37"/>
      <c r="AT83" s="37"/>
      <c r="AU83" s="37"/>
      <c r="AW83" s="37"/>
      <c r="AX83" s="37"/>
      <c r="AY83" s="37"/>
      <c r="AZ83" s="37"/>
      <c r="BB83" s="37"/>
      <c r="BC83" s="37"/>
      <c r="BD83" s="37"/>
      <c r="BE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Y83" s="76"/>
    </row>
    <row r="84" spans="1:77" s="30" customFormat="1" x14ac:dyDescent="0.2">
      <c r="A84" s="106" t="s">
        <v>113</v>
      </c>
      <c r="B84" s="46">
        <v>18898581</v>
      </c>
      <c r="C84" s="110"/>
      <c r="D84" s="46">
        <v>22147697</v>
      </c>
      <c r="E84" s="46">
        <v>20477634</v>
      </c>
      <c r="F84" s="46">
        <v>18561115</v>
      </c>
      <c r="G84" s="46">
        <v>17047749</v>
      </c>
      <c r="H84" s="110"/>
      <c r="I84" s="46">
        <v>23135035</v>
      </c>
      <c r="J84" s="46">
        <v>20031899</v>
      </c>
      <c r="K84" s="46">
        <v>18310076</v>
      </c>
      <c r="L84" s="46">
        <v>18122438</v>
      </c>
      <c r="M84" s="110"/>
      <c r="N84" s="46">
        <v>23671146</v>
      </c>
      <c r="O84" s="46">
        <v>21693643</v>
      </c>
      <c r="P84" s="46">
        <v>20176919</v>
      </c>
      <c r="Q84" s="46">
        <v>18966228</v>
      </c>
      <c r="R84" s="110"/>
      <c r="S84" s="46">
        <v>21288861</v>
      </c>
      <c r="T84" s="46">
        <v>19663730</v>
      </c>
      <c r="U84" s="46">
        <v>18796015</v>
      </c>
      <c r="V84" s="46">
        <v>20551918</v>
      </c>
      <c r="W84" s="110"/>
      <c r="X84" s="46">
        <v>19455243</v>
      </c>
      <c r="Y84" s="46">
        <v>19049725</v>
      </c>
      <c r="Z84" s="46">
        <v>17111938</v>
      </c>
      <c r="AA84" s="46">
        <v>17423019</v>
      </c>
      <c r="AB84" s="110"/>
      <c r="AC84" s="46">
        <v>16795510</v>
      </c>
      <c r="AD84" s="46">
        <v>16834437</v>
      </c>
      <c r="AE84" s="46">
        <v>15988998</v>
      </c>
      <c r="AF84" s="46">
        <v>16036044</v>
      </c>
      <c r="AG84" s="110"/>
      <c r="AH84" s="46">
        <v>17364083</v>
      </c>
      <c r="AI84" s="46">
        <v>16259212</v>
      </c>
      <c r="AJ84" s="46">
        <v>16449669</v>
      </c>
      <c r="AK84" s="46">
        <v>14772352</v>
      </c>
      <c r="AL84" s="110"/>
      <c r="AM84" s="46">
        <v>14916463</v>
      </c>
      <c r="AN84" s="46">
        <v>14639193</v>
      </c>
      <c r="AO84" s="46">
        <v>13589269</v>
      </c>
      <c r="AP84" s="46">
        <v>13397997</v>
      </c>
      <c r="AQ84" s="110"/>
      <c r="AR84" s="46">
        <v>14313325</v>
      </c>
      <c r="AS84" s="46">
        <v>12069615</v>
      </c>
      <c r="AT84" s="46">
        <v>11763130</v>
      </c>
      <c r="AU84" s="46">
        <v>11656751</v>
      </c>
      <c r="AV84" s="110"/>
      <c r="AW84" s="46">
        <v>11524790</v>
      </c>
      <c r="AX84" s="46">
        <f>AX67+AX52</f>
        <v>10787376</v>
      </c>
      <c r="AY84" s="46">
        <v>10812337</v>
      </c>
      <c r="AZ84" s="46">
        <v>10389124</v>
      </c>
      <c r="BA84" s="110"/>
      <c r="BB84" s="46">
        <v>10866393</v>
      </c>
      <c r="BC84" s="46">
        <v>8763973</v>
      </c>
      <c r="BD84" s="45">
        <v>7129288</v>
      </c>
      <c r="BE84" s="45">
        <v>6963865</v>
      </c>
      <c r="BF84" s="110"/>
      <c r="BG84" s="46">
        <v>6044027</v>
      </c>
      <c r="BH84" s="46">
        <v>5679720</v>
      </c>
      <c r="BI84" s="46">
        <v>5124608</v>
      </c>
      <c r="BJ84" s="46">
        <v>4522853</v>
      </c>
      <c r="BK84" s="37"/>
      <c r="BL84" s="46">
        <v>4840333</v>
      </c>
      <c r="BM84" s="46">
        <v>4163147</v>
      </c>
      <c r="BN84" s="46">
        <v>3737040</v>
      </c>
      <c r="BO84" s="46">
        <v>3477472</v>
      </c>
      <c r="BP84" s="37"/>
      <c r="BQ84" s="46">
        <v>3766488</v>
      </c>
      <c r="BR84" s="46">
        <v>3316447</v>
      </c>
      <c r="BS84" s="46">
        <v>3546199</v>
      </c>
      <c r="BT84" s="46">
        <v>3310554</v>
      </c>
      <c r="BU84" s="37"/>
      <c r="BV84" s="46">
        <v>3682389</v>
      </c>
      <c r="BY84" s="76"/>
    </row>
    <row r="85" spans="1:77" s="30" customFormat="1" x14ac:dyDescent="0.2">
      <c r="A85" s="74"/>
      <c r="B85" s="74"/>
      <c r="D85" s="74"/>
      <c r="E85" s="74"/>
      <c r="F85" s="74"/>
      <c r="G85" s="74"/>
      <c r="I85" s="74"/>
      <c r="J85" s="74"/>
      <c r="K85" s="74"/>
      <c r="L85" s="74"/>
      <c r="N85" s="74"/>
      <c r="O85" s="74"/>
      <c r="P85" s="74"/>
      <c r="Q85" s="74"/>
      <c r="S85" s="74"/>
      <c r="T85" s="74"/>
      <c r="U85" s="74"/>
      <c r="V85" s="74"/>
      <c r="X85" s="74"/>
      <c r="Y85" s="74"/>
      <c r="Z85" s="74"/>
      <c r="AA85" s="74"/>
      <c r="AC85" s="74"/>
      <c r="AD85" s="74"/>
      <c r="AE85" s="74"/>
      <c r="AF85" s="74"/>
      <c r="AH85" s="74"/>
      <c r="AI85" s="74"/>
      <c r="AJ85" s="74"/>
      <c r="AK85" s="74"/>
      <c r="AM85" s="74"/>
      <c r="AN85" s="74"/>
      <c r="AO85" s="74"/>
      <c r="AP85" s="74"/>
      <c r="AR85" s="38"/>
      <c r="AS85" s="38"/>
      <c r="AT85" s="38"/>
      <c r="AU85" s="38"/>
      <c r="AW85" s="38"/>
      <c r="AX85" s="38"/>
      <c r="AY85" s="38"/>
      <c r="AZ85" s="38"/>
      <c r="BB85" s="38"/>
      <c r="BC85" s="38"/>
      <c r="BD85" s="39"/>
      <c r="BE85" s="39"/>
      <c r="BG85" s="38"/>
      <c r="BH85" s="38"/>
      <c r="BI85" s="38"/>
      <c r="BJ85" s="38"/>
      <c r="BK85" s="37"/>
      <c r="BL85" s="38"/>
      <c r="BM85" s="38"/>
      <c r="BN85" s="38"/>
      <c r="BO85" s="38"/>
      <c r="BP85" s="37"/>
      <c r="BQ85" s="38"/>
      <c r="BR85" s="38"/>
      <c r="BS85" s="38"/>
      <c r="BT85" s="38"/>
      <c r="BU85" s="37"/>
      <c r="BV85" s="38"/>
      <c r="BY85" s="76"/>
    </row>
    <row r="86" spans="1:77" s="30" customFormat="1" x14ac:dyDescent="0.2">
      <c r="A86" s="106" t="s">
        <v>114</v>
      </c>
      <c r="B86" s="46">
        <v>37568628</v>
      </c>
      <c r="C86" s="109"/>
      <c r="D86" s="46">
        <v>39886329</v>
      </c>
      <c r="E86" s="46">
        <v>39209566</v>
      </c>
      <c r="F86" s="46">
        <v>36597047</v>
      </c>
      <c r="G86" s="46">
        <v>34526518</v>
      </c>
      <c r="H86" s="109"/>
      <c r="I86" s="46">
        <v>39467853</v>
      </c>
      <c r="J86" s="46">
        <v>38428458</v>
      </c>
      <c r="K86" s="46">
        <v>35687358</v>
      </c>
      <c r="L86" s="46">
        <v>34584013</v>
      </c>
      <c r="M86" s="109"/>
      <c r="N86" s="46">
        <v>39110745</v>
      </c>
      <c r="O86" s="46">
        <v>38281516</v>
      </c>
      <c r="P86" s="46">
        <v>36091533</v>
      </c>
      <c r="Q86" s="46">
        <v>35325292</v>
      </c>
      <c r="R86" s="109"/>
      <c r="S86" s="46">
        <v>37434972</v>
      </c>
      <c r="T86" s="46">
        <v>36774398</v>
      </c>
      <c r="U86" s="46">
        <v>35887569</v>
      </c>
      <c r="V86" s="46">
        <v>36381100</v>
      </c>
      <c r="W86" s="109"/>
      <c r="X86" s="46">
        <v>34657143</v>
      </c>
      <c r="Y86" s="46">
        <v>33586878</v>
      </c>
      <c r="Z86" s="46">
        <v>31026673</v>
      </c>
      <c r="AA86" s="46">
        <v>30965781</v>
      </c>
      <c r="AB86" s="109"/>
      <c r="AC86" s="46">
        <v>29889863</v>
      </c>
      <c r="AD86" s="46">
        <v>32126295</v>
      </c>
      <c r="AE86" s="46">
        <v>31234646</v>
      </c>
      <c r="AF86" s="46">
        <v>31895019</v>
      </c>
      <c r="AG86" s="109"/>
      <c r="AH86" s="46">
        <v>32843854</v>
      </c>
      <c r="AI86" s="46">
        <v>32249814</v>
      </c>
      <c r="AJ86" s="46">
        <v>32061109</v>
      </c>
      <c r="AK86" s="46">
        <v>30096052</v>
      </c>
      <c r="AL86" s="109"/>
      <c r="AM86" s="46">
        <v>29965625</v>
      </c>
      <c r="AN86" s="46">
        <v>29596840</v>
      </c>
      <c r="AO86" s="46">
        <v>28389420</v>
      </c>
      <c r="AP86" s="46">
        <v>28019678</v>
      </c>
      <c r="AQ86" s="109"/>
      <c r="AR86" s="46">
        <v>28312994</v>
      </c>
      <c r="AS86" s="46">
        <v>25756216</v>
      </c>
      <c r="AT86" s="46">
        <v>25235293</v>
      </c>
      <c r="AU86" s="46">
        <v>24982881</v>
      </c>
      <c r="AV86" s="109"/>
      <c r="AW86" s="46">
        <v>24536519</v>
      </c>
      <c r="AX86" s="46">
        <f>AX84+AX41</f>
        <v>23616470</v>
      </c>
      <c r="AY86" s="46">
        <v>23375703</v>
      </c>
      <c r="AZ86" s="46">
        <v>22777991</v>
      </c>
      <c r="BA86" s="109"/>
      <c r="BB86" s="46">
        <v>22988996</v>
      </c>
      <c r="BC86" s="46">
        <v>21462175</v>
      </c>
      <c r="BD86" s="45">
        <v>19452112</v>
      </c>
      <c r="BE86" s="45">
        <f>BE41+BE52+BE67</f>
        <v>19287476</v>
      </c>
      <c r="BF86" s="109"/>
      <c r="BG86" s="46">
        <v>18108040</v>
      </c>
      <c r="BH86" s="46">
        <v>17757144</v>
      </c>
      <c r="BI86" s="46">
        <v>17001922</v>
      </c>
      <c r="BJ86" s="46">
        <v>16240889</v>
      </c>
      <c r="BK86" s="37"/>
      <c r="BL86" s="46">
        <v>16329180</v>
      </c>
      <c r="BM86" s="46">
        <v>15561432</v>
      </c>
      <c r="BN86" s="46">
        <v>14949672</v>
      </c>
      <c r="BO86" s="46">
        <v>14706059</v>
      </c>
      <c r="BP86" s="37"/>
      <c r="BQ86" s="46">
        <v>14680535</v>
      </c>
      <c r="BR86" s="46">
        <v>14185926</v>
      </c>
      <c r="BS86" s="46">
        <v>14228539</v>
      </c>
      <c r="BT86" s="46">
        <v>14002267</v>
      </c>
      <c r="BU86" s="37"/>
      <c r="BV86" s="46">
        <v>14162151</v>
      </c>
      <c r="BY86" s="76"/>
    </row>
    <row r="87" spans="1:77" s="30" customFormat="1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98"/>
      <c r="T87" s="198"/>
      <c r="U87" s="198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</row>
    <row r="88" spans="1:77" s="30" customFormat="1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98"/>
      <c r="T88" s="198"/>
      <c r="U88" s="198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</row>
    <row r="89" spans="1:77" s="30" customFormat="1" ht="12.75" x14ac:dyDescent="0.2">
      <c r="A89" s="111" t="s">
        <v>155</v>
      </c>
      <c r="B89" s="111"/>
      <c r="C89" s="105"/>
      <c r="D89" s="111"/>
      <c r="E89" s="111"/>
      <c r="F89" s="111"/>
      <c r="G89" s="111"/>
      <c r="H89" s="105"/>
      <c r="I89" s="111"/>
      <c r="J89" s="111"/>
      <c r="K89" s="111"/>
      <c r="L89" s="111"/>
      <c r="M89" s="105"/>
      <c r="N89" s="111"/>
      <c r="O89" s="111"/>
      <c r="P89" s="111"/>
      <c r="Q89" s="111"/>
      <c r="R89" s="105"/>
      <c r="S89" s="202"/>
      <c r="T89" s="202"/>
      <c r="U89" s="202"/>
      <c r="V89" s="111"/>
      <c r="W89" s="105"/>
      <c r="X89" s="111"/>
      <c r="Y89" s="111"/>
      <c r="Z89" s="111"/>
      <c r="AA89" s="111"/>
      <c r="AB89" s="105"/>
      <c r="AC89" s="111"/>
      <c r="AD89" s="111"/>
      <c r="AE89" s="111"/>
      <c r="AF89" s="111"/>
      <c r="AG89" s="105"/>
      <c r="AH89" s="111"/>
      <c r="AI89" s="111"/>
      <c r="AJ89" s="111"/>
      <c r="AK89" s="111"/>
      <c r="AL89" s="105"/>
      <c r="AM89" s="111"/>
      <c r="AN89" s="111"/>
      <c r="AO89" s="111"/>
      <c r="AP89" s="111"/>
      <c r="AQ89" s="105"/>
      <c r="AR89" s="88"/>
      <c r="AS89" s="88"/>
      <c r="AT89" s="88"/>
      <c r="AU89" s="88"/>
      <c r="AV89" s="105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</row>
    <row r="90" spans="1:77" s="30" customFormat="1" ht="12.75" x14ac:dyDescent="0.2">
      <c r="A90" s="111" t="s">
        <v>156</v>
      </c>
      <c r="B90" s="111"/>
      <c r="C90" s="105"/>
      <c r="D90" s="111"/>
      <c r="E90" s="111"/>
      <c r="F90" s="111"/>
      <c r="G90" s="111"/>
      <c r="H90" s="105"/>
      <c r="I90" s="111"/>
      <c r="J90" s="111"/>
      <c r="K90" s="111"/>
      <c r="L90" s="111"/>
      <c r="M90" s="105"/>
      <c r="N90" s="111"/>
      <c r="O90" s="111"/>
      <c r="P90" s="111"/>
      <c r="Q90" s="111"/>
      <c r="R90" s="105"/>
      <c r="S90" s="202"/>
      <c r="T90" s="202"/>
      <c r="U90" s="202"/>
      <c r="V90" s="111"/>
      <c r="W90" s="105"/>
      <c r="X90" s="111"/>
      <c r="Y90" s="111"/>
      <c r="Z90" s="111"/>
      <c r="AA90" s="111"/>
      <c r="AB90" s="105"/>
      <c r="AC90" s="111"/>
      <c r="AD90" s="111"/>
      <c r="AE90" s="111"/>
      <c r="AF90" s="111"/>
      <c r="AG90" s="105"/>
      <c r="AH90" s="111"/>
      <c r="AI90" s="111"/>
      <c r="AJ90" s="111"/>
      <c r="AK90" s="111"/>
      <c r="AL90" s="105"/>
      <c r="AM90" s="111"/>
      <c r="AN90" s="111"/>
      <c r="AO90" s="111"/>
      <c r="AP90" s="111"/>
      <c r="AQ90" s="105"/>
      <c r="AR90" s="88"/>
      <c r="AS90" s="88"/>
      <c r="AT90" s="88"/>
      <c r="AU90" s="88"/>
      <c r="AV90" s="105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</row>
    <row r="91" spans="1:77" s="30" customFormat="1" ht="12.75" x14ac:dyDescent="0.2">
      <c r="A91" s="111" t="s">
        <v>157</v>
      </c>
      <c r="B91" s="111"/>
      <c r="C91" s="105"/>
      <c r="D91" s="111"/>
      <c r="E91" s="111"/>
      <c r="F91" s="111"/>
      <c r="G91" s="111"/>
      <c r="H91" s="105"/>
      <c r="I91" s="111"/>
      <c r="J91" s="111"/>
      <c r="K91" s="111"/>
      <c r="L91" s="111"/>
      <c r="M91" s="105"/>
      <c r="N91" s="111"/>
      <c r="O91" s="111"/>
      <c r="P91" s="111"/>
      <c r="Q91" s="111"/>
      <c r="R91" s="105"/>
      <c r="S91" s="202"/>
      <c r="T91" s="202"/>
      <c r="U91" s="202"/>
      <c r="V91" s="111"/>
      <c r="W91" s="105"/>
      <c r="X91" s="111"/>
      <c r="Y91" s="111"/>
      <c r="Z91" s="111"/>
      <c r="AA91" s="111"/>
      <c r="AB91" s="105"/>
      <c r="AC91" s="111"/>
      <c r="AD91" s="111"/>
      <c r="AE91" s="111"/>
      <c r="AF91" s="111"/>
      <c r="AG91" s="105"/>
      <c r="AH91" s="111"/>
      <c r="AI91" s="111"/>
      <c r="AJ91" s="111"/>
      <c r="AK91" s="111"/>
      <c r="AL91" s="105"/>
      <c r="AM91" s="111"/>
      <c r="AN91" s="111"/>
      <c r="AO91" s="111"/>
      <c r="AP91" s="111"/>
      <c r="AQ91" s="105"/>
      <c r="AR91" s="88"/>
      <c r="AS91" s="88"/>
      <c r="AT91" s="88"/>
      <c r="AU91" s="88"/>
      <c r="AV91" s="105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</row>
    <row r="92" spans="1:77" s="30" customFormat="1" ht="12.75" x14ac:dyDescent="0.2">
      <c r="A92" s="111" t="s">
        <v>158</v>
      </c>
      <c r="B92" s="111"/>
      <c r="C92" s="105"/>
      <c r="D92" s="111"/>
      <c r="E92" s="111"/>
      <c r="F92" s="111"/>
      <c r="G92" s="111"/>
      <c r="H92" s="105"/>
      <c r="I92" s="111"/>
      <c r="J92" s="111"/>
      <c r="K92" s="111"/>
      <c r="L92" s="111"/>
      <c r="M92" s="105"/>
      <c r="N92" s="111"/>
      <c r="O92" s="111"/>
      <c r="P92" s="111"/>
      <c r="Q92" s="111"/>
      <c r="R92" s="105"/>
      <c r="S92" s="202"/>
      <c r="T92" s="202"/>
      <c r="U92" s="202"/>
      <c r="V92" s="111"/>
      <c r="W92" s="105"/>
      <c r="X92" s="111"/>
      <c r="Y92" s="111"/>
      <c r="Z92" s="111"/>
      <c r="AA92" s="111"/>
      <c r="AB92" s="105"/>
      <c r="AC92" s="111"/>
      <c r="AD92" s="111"/>
      <c r="AE92" s="111"/>
      <c r="AF92" s="111"/>
      <c r="AG92" s="105"/>
      <c r="AH92" s="111"/>
      <c r="AI92" s="111"/>
      <c r="AJ92" s="111"/>
      <c r="AK92" s="111"/>
      <c r="AL92" s="105"/>
      <c r="AM92" s="111"/>
      <c r="AN92" s="111"/>
      <c r="AO92" s="111"/>
      <c r="AP92" s="111"/>
      <c r="AQ92" s="105"/>
      <c r="AR92" s="88"/>
      <c r="AS92" s="88"/>
      <c r="AT92" s="88"/>
      <c r="AU92" s="88"/>
      <c r="AV92" s="105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</row>
    <row r="93" spans="1:77" s="30" customFormat="1" ht="12.75" x14ac:dyDescent="0.2">
      <c r="A93" s="111" t="s">
        <v>159</v>
      </c>
      <c r="B93" s="111"/>
      <c r="C93" s="105"/>
      <c r="D93" s="111"/>
      <c r="E93" s="111"/>
      <c r="F93" s="111"/>
      <c r="G93" s="111"/>
      <c r="H93" s="105"/>
      <c r="I93" s="111"/>
      <c r="J93" s="111"/>
      <c r="K93" s="111"/>
      <c r="L93" s="111"/>
      <c r="M93" s="105"/>
      <c r="N93" s="111"/>
      <c r="O93" s="111"/>
      <c r="P93" s="111"/>
      <c r="Q93" s="111"/>
      <c r="R93" s="105"/>
      <c r="S93" s="202"/>
      <c r="T93" s="202"/>
      <c r="U93" s="202"/>
      <c r="V93" s="111"/>
      <c r="W93" s="105"/>
      <c r="X93" s="111"/>
      <c r="Y93" s="111"/>
      <c r="Z93" s="111"/>
      <c r="AA93" s="111"/>
      <c r="AB93" s="105"/>
      <c r="AC93" s="111"/>
      <c r="AD93" s="111"/>
      <c r="AE93" s="111"/>
      <c r="AF93" s="111"/>
      <c r="AG93" s="105"/>
      <c r="AH93" s="111"/>
      <c r="AI93" s="111"/>
      <c r="AJ93" s="111"/>
      <c r="AK93" s="111"/>
      <c r="AL93" s="105"/>
      <c r="AM93" s="111"/>
      <c r="AN93" s="111"/>
      <c r="AO93" s="111"/>
      <c r="AP93" s="111"/>
      <c r="AQ93" s="105"/>
      <c r="AR93" s="88"/>
      <c r="AS93" s="88"/>
      <c r="AT93" s="88"/>
      <c r="AU93" s="88"/>
      <c r="AV93" s="105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</row>
    <row r="94" spans="1:77" s="30" customFormat="1" ht="12.75" x14ac:dyDescent="0.2">
      <c r="A94" s="111" t="s">
        <v>160</v>
      </c>
      <c r="B94" s="111"/>
      <c r="C94" s="105"/>
      <c r="D94" s="111"/>
      <c r="E94" s="111"/>
      <c r="F94" s="111"/>
      <c r="G94" s="111"/>
      <c r="H94" s="105"/>
      <c r="I94" s="111"/>
      <c r="J94" s="111"/>
      <c r="K94" s="111"/>
      <c r="L94" s="111"/>
      <c r="M94" s="105"/>
      <c r="N94" s="111"/>
      <c r="O94" s="111"/>
      <c r="P94" s="111"/>
      <c r="Q94" s="111"/>
      <c r="R94" s="105"/>
      <c r="S94" s="202"/>
      <c r="T94" s="202"/>
      <c r="U94" s="202"/>
      <c r="V94" s="111"/>
      <c r="W94" s="105"/>
      <c r="X94" s="111"/>
      <c r="Y94" s="111"/>
      <c r="Z94" s="111"/>
      <c r="AA94" s="111"/>
      <c r="AB94" s="105"/>
      <c r="AC94" s="111"/>
      <c r="AD94" s="111"/>
      <c r="AE94" s="111"/>
      <c r="AF94" s="111"/>
      <c r="AG94" s="105"/>
      <c r="AH94" s="111"/>
      <c r="AI94" s="111"/>
      <c r="AJ94" s="111"/>
      <c r="AK94" s="111"/>
      <c r="AL94" s="105"/>
      <c r="AM94" s="111"/>
      <c r="AN94" s="111"/>
      <c r="AO94" s="111"/>
      <c r="AP94" s="111"/>
      <c r="AQ94" s="105"/>
      <c r="AR94" s="88"/>
      <c r="AS94" s="88"/>
      <c r="AT94" s="88"/>
      <c r="AU94" s="88"/>
      <c r="AV94" s="105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</row>
    <row r="95" spans="1:77" s="30" customFormat="1" ht="12.75" x14ac:dyDescent="0.2">
      <c r="A95" s="111" t="s">
        <v>161</v>
      </c>
      <c r="B95" s="111"/>
      <c r="C95" s="105"/>
      <c r="D95" s="111"/>
      <c r="E95" s="111"/>
      <c r="F95" s="111"/>
      <c r="G95" s="111"/>
      <c r="H95" s="105"/>
      <c r="I95" s="111"/>
      <c r="J95" s="111"/>
      <c r="K95" s="111"/>
      <c r="L95" s="111"/>
      <c r="M95" s="105"/>
      <c r="N95" s="111"/>
      <c r="O95" s="111"/>
      <c r="P95" s="111"/>
      <c r="Q95" s="111"/>
      <c r="R95" s="105"/>
      <c r="S95" s="202"/>
      <c r="T95" s="202"/>
      <c r="U95" s="202"/>
      <c r="V95" s="111"/>
      <c r="W95" s="105"/>
      <c r="X95" s="111"/>
      <c r="Y95" s="111"/>
      <c r="Z95" s="111"/>
      <c r="AA95" s="111"/>
      <c r="AB95" s="105"/>
      <c r="AC95" s="111"/>
      <c r="AD95" s="111"/>
      <c r="AE95" s="111"/>
      <c r="AF95" s="111"/>
      <c r="AG95" s="105"/>
      <c r="AH95" s="111"/>
      <c r="AI95" s="111"/>
      <c r="AJ95" s="111"/>
      <c r="AK95" s="111"/>
      <c r="AL95" s="105"/>
      <c r="AM95" s="111"/>
      <c r="AN95" s="111"/>
      <c r="AO95" s="111"/>
      <c r="AP95" s="111"/>
      <c r="AQ95" s="105"/>
      <c r="AR95" s="88"/>
      <c r="AS95" s="88"/>
      <c r="AT95" s="88"/>
      <c r="AU95" s="88"/>
      <c r="AV95" s="105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</row>
    <row r="96" spans="1:77" s="30" customFormat="1" ht="12.75" x14ac:dyDescent="0.2">
      <c r="A96" s="111" t="s">
        <v>162</v>
      </c>
      <c r="B96" s="111"/>
      <c r="C96" s="105"/>
      <c r="D96" s="111"/>
      <c r="E96" s="111"/>
      <c r="F96" s="111"/>
      <c r="G96" s="111"/>
      <c r="H96" s="105"/>
      <c r="I96" s="111"/>
      <c r="J96" s="111"/>
      <c r="K96" s="111"/>
      <c r="L96" s="111"/>
      <c r="M96" s="105"/>
      <c r="N96" s="111"/>
      <c r="O96" s="111"/>
      <c r="P96" s="111"/>
      <c r="Q96" s="111"/>
      <c r="R96" s="105"/>
      <c r="S96" s="202"/>
      <c r="T96" s="202"/>
      <c r="U96" s="202"/>
      <c r="V96" s="111"/>
      <c r="W96" s="105"/>
      <c r="X96" s="111"/>
      <c r="Y96" s="111"/>
      <c r="Z96" s="111"/>
      <c r="AA96" s="111"/>
      <c r="AB96" s="105"/>
      <c r="AC96" s="111"/>
      <c r="AD96" s="111"/>
      <c r="AE96" s="111"/>
      <c r="AF96" s="111"/>
      <c r="AG96" s="105"/>
      <c r="AH96" s="111"/>
      <c r="AI96" s="111"/>
      <c r="AJ96" s="111"/>
      <c r="AK96" s="111"/>
      <c r="AL96" s="105"/>
      <c r="AM96" s="111"/>
      <c r="AN96" s="111"/>
      <c r="AO96" s="111"/>
      <c r="AP96" s="111"/>
      <c r="AQ96" s="105"/>
      <c r="AR96" s="88"/>
      <c r="AS96" s="88"/>
      <c r="AT96" s="88"/>
      <c r="AU96" s="88"/>
      <c r="AV96" s="105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</row>
    <row r="97" spans="1:74" s="30" customFormat="1" ht="12.75" x14ac:dyDescent="0.2">
      <c r="A97" s="111" t="s">
        <v>163</v>
      </c>
      <c r="B97" s="111"/>
      <c r="C97" s="105"/>
      <c r="D97" s="111"/>
      <c r="E97" s="111"/>
      <c r="F97" s="111"/>
      <c r="G97" s="111"/>
      <c r="H97" s="105"/>
      <c r="I97" s="111"/>
      <c r="J97" s="111"/>
      <c r="K97" s="111"/>
      <c r="L97" s="111"/>
      <c r="M97" s="105"/>
      <c r="N97" s="111"/>
      <c r="O97" s="111"/>
      <c r="P97" s="111"/>
      <c r="Q97" s="111"/>
      <c r="R97" s="105"/>
      <c r="S97" s="202"/>
      <c r="T97" s="202"/>
      <c r="U97" s="202"/>
      <c r="V97" s="111"/>
      <c r="W97" s="105"/>
      <c r="X97" s="111"/>
      <c r="Y97" s="111"/>
      <c r="Z97" s="111"/>
      <c r="AA97" s="111"/>
      <c r="AB97" s="105"/>
      <c r="AC97" s="111"/>
      <c r="AD97" s="111"/>
      <c r="AE97" s="111"/>
      <c r="AF97" s="111"/>
      <c r="AG97" s="105"/>
      <c r="AH97" s="111"/>
      <c r="AI97" s="111"/>
      <c r="AJ97" s="111"/>
      <c r="AK97" s="111"/>
      <c r="AL97" s="105"/>
      <c r="AM97" s="111"/>
      <c r="AN97" s="111"/>
      <c r="AO97" s="111"/>
      <c r="AP97" s="111"/>
      <c r="AQ97" s="105"/>
      <c r="AR97" s="88"/>
      <c r="AS97" s="88"/>
      <c r="AT97" s="88"/>
      <c r="AU97" s="88"/>
      <c r="AV97" s="105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</row>
    <row r="98" spans="1:74" s="30" customFormat="1" ht="12.75" x14ac:dyDescent="0.2">
      <c r="A98" s="111" t="s">
        <v>164</v>
      </c>
      <c r="B98" s="111"/>
      <c r="C98" s="105"/>
      <c r="D98" s="111"/>
      <c r="E98" s="111"/>
      <c r="F98" s="111"/>
      <c r="G98" s="111"/>
      <c r="H98" s="105"/>
      <c r="I98" s="111"/>
      <c r="J98" s="111"/>
      <c r="K98" s="111"/>
      <c r="L98" s="111"/>
      <c r="M98" s="105"/>
      <c r="N98" s="111"/>
      <c r="O98" s="111"/>
      <c r="P98" s="111"/>
      <c r="Q98" s="111"/>
      <c r="R98" s="105"/>
      <c r="S98" s="202"/>
      <c r="T98" s="202"/>
      <c r="U98" s="202"/>
      <c r="V98" s="111"/>
      <c r="W98" s="105"/>
      <c r="X98" s="111"/>
      <c r="Y98" s="111"/>
      <c r="Z98" s="111"/>
      <c r="AA98" s="111"/>
      <c r="AB98" s="105"/>
      <c r="AC98" s="111"/>
      <c r="AD98" s="111"/>
      <c r="AE98" s="111"/>
      <c r="AF98" s="111"/>
      <c r="AG98" s="105"/>
      <c r="AH98" s="111"/>
      <c r="AI98" s="111"/>
      <c r="AJ98" s="111"/>
      <c r="AK98" s="111"/>
      <c r="AL98" s="105"/>
      <c r="AM98" s="111"/>
      <c r="AN98" s="111"/>
      <c r="AO98" s="111"/>
      <c r="AP98" s="111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</row>
    <row r="99" spans="1:74" s="30" customFormat="1" ht="12.75" x14ac:dyDescent="0.2">
      <c r="A99" s="111" t="s">
        <v>165</v>
      </c>
      <c r="B99" s="111"/>
      <c r="C99" s="105"/>
      <c r="D99" s="111"/>
      <c r="E99" s="111"/>
      <c r="F99" s="111"/>
      <c r="G99" s="111"/>
      <c r="H99" s="105"/>
      <c r="I99" s="111"/>
      <c r="J99" s="111"/>
      <c r="K99" s="111"/>
      <c r="L99" s="111"/>
      <c r="M99" s="105"/>
      <c r="N99" s="111"/>
      <c r="O99" s="111"/>
      <c r="P99" s="111"/>
      <c r="Q99" s="111"/>
      <c r="R99" s="105"/>
      <c r="S99" s="202"/>
      <c r="T99" s="202"/>
      <c r="U99" s="202"/>
      <c r="V99" s="111"/>
      <c r="W99" s="105"/>
      <c r="X99" s="111"/>
      <c r="Y99" s="111"/>
      <c r="Z99" s="111"/>
      <c r="AA99" s="111"/>
      <c r="AB99" s="105"/>
      <c r="AC99" s="111"/>
      <c r="AD99" s="111"/>
      <c r="AE99" s="111"/>
      <c r="AF99" s="111"/>
      <c r="AG99" s="105"/>
      <c r="AH99" s="111"/>
      <c r="AI99" s="111"/>
      <c r="AJ99" s="111"/>
      <c r="AK99" s="111"/>
      <c r="AL99" s="105"/>
      <c r="AM99" s="111"/>
      <c r="AN99" s="111"/>
      <c r="AO99" s="111"/>
      <c r="AP99" s="111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</row>
    <row r="100" spans="1:74" s="30" customFormat="1" ht="12.75" x14ac:dyDescent="0.2">
      <c r="A100" s="111" t="s">
        <v>166</v>
      </c>
      <c r="B100" s="111"/>
      <c r="C100" s="105"/>
      <c r="D100" s="111"/>
      <c r="E100" s="111"/>
      <c r="F100" s="111"/>
      <c r="G100" s="111"/>
      <c r="H100" s="105"/>
      <c r="I100" s="111"/>
      <c r="J100" s="111"/>
      <c r="K100" s="111"/>
      <c r="L100" s="111"/>
      <c r="M100" s="105"/>
      <c r="N100" s="111"/>
      <c r="O100" s="111"/>
      <c r="P100" s="111"/>
      <c r="Q100" s="111"/>
      <c r="R100" s="105"/>
      <c r="S100" s="202"/>
      <c r="T100" s="202"/>
      <c r="U100" s="202"/>
      <c r="V100" s="111"/>
      <c r="W100" s="105"/>
      <c r="X100" s="111"/>
      <c r="Y100" s="111"/>
      <c r="Z100" s="111"/>
      <c r="AA100" s="111"/>
      <c r="AB100" s="105"/>
      <c r="AC100" s="111"/>
      <c r="AD100" s="111"/>
      <c r="AE100" s="111"/>
      <c r="AF100" s="111"/>
      <c r="AG100" s="105"/>
      <c r="AH100" s="111"/>
      <c r="AI100" s="111"/>
      <c r="AJ100" s="111"/>
      <c r="AK100" s="111"/>
      <c r="AL100" s="105"/>
      <c r="AM100" s="111"/>
      <c r="AN100" s="111"/>
      <c r="AO100" s="111"/>
      <c r="AP100" s="111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</row>
    <row r="101" spans="1:74" ht="12.75" x14ac:dyDescent="0.2">
      <c r="A101" s="111" t="s">
        <v>485</v>
      </c>
      <c r="B101" s="22"/>
      <c r="D101" s="22"/>
      <c r="E101" s="22"/>
      <c r="F101" s="22"/>
      <c r="G101" s="22"/>
      <c r="I101" s="22"/>
      <c r="J101" s="22"/>
      <c r="K101" s="22"/>
      <c r="L101" s="22"/>
      <c r="N101" s="22"/>
      <c r="O101" s="22"/>
      <c r="P101" s="22"/>
      <c r="Q101" s="22"/>
      <c r="S101" s="124"/>
      <c r="T101" s="124"/>
      <c r="U101" s="124"/>
      <c r="V101" s="22"/>
      <c r="X101" s="22"/>
      <c r="Y101" s="22"/>
      <c r="Z101" s="22"/>
      <c r="AA101" s="22"/>
      <c r="AC101" s="22"/>
      <c r="AD101" s="22"/>
      <c r="AE101" s="22"/>
      <c r="AF101" s="22"/>
      <c r="AH101" s="22"/>
      <c r="AI101" s="22"/>
      <c r="AJ101" s="22"/>
      <c r="AK101" s="22"/>
      <c r="AM101" s="22"/>
      <c r="AN101" s="22"/>
      <c r="AO101" s="22"/>
      <c r="AP101" s="22"/>
    </row>
    <row r="102" spans="1:74" x14ac:dyDescent="0.2">
      <c r="A102" s="22"/>
      <c r="B102" s="22"/>
      <c r="D102" s="22"/>
      <c r="E102" s="22"/>
      <c r="F102" s="22"/>
      <c r="G102" s="22"/>
      <c r="I102" s="22"/>
      <c r="J102" s="22"/>
      <c r="K102" s="22"/>
      <c r="L102" s="22"/>
      <c r="N102" s="22"/>
      <c r="O102" s="22"/>
      <c r="P102" s="22"/>
      <c r="Q102" s="22"/>
      <c r="S102" s="124"/>
      <c r="T102" s="124"/>
      <c r="U102" s="124"/>
      <c r="V102" s="22"/>
      <c r="X102" s="22"/>
      <c r="Y102" s="22"/>
      <c r="Z102" s="22"/>
      <c r="AA102" s="22"/>
      <c r="AC102" s="22"/>
      <c r="AD102" s="22"/>
      <c r="AE102" s="22"/>
      <c r="AF102" s="22"/>
      <c r="AH102" s="22"/>
      <c r="AI102" s="22"/>
      <c r="AJ102" s="22"/>
      <c r="AK102" s="22"/>
      <c r="AM102" s="22"/>
      <c r="AN102" s="22"/>
      <c r="AO102" s="22"/>
      <c r="AP102" s="22"/>
    </row>
    <row r="103" spans="1:74" x14ac:dyDescent="0.2">
      <c r="BC103" s="166"/>
      <c r="BD103" s="166"/>
      <c r="BE103" s="166"/>
      <c r="BF103" s="166"/>
      <c r="BG103" s="166"/>
      <c r="BH103" s="166"/>
      <c r="BI103" s="166"/>
      <c r="BJ103" s="166"/>
      <c r="BK103" s="166"/>
    </row>
    <row r="104" spans="1:74" x14ac:dyDescent="0.2">
      <c r="BC104" s="166"/>
      <c r="BD104" s="166"/>
      <c r="BE104" s="166"/>
      <c r="BF104" s="166"/>
      <c r="BG104" s="166"/>
      <c r="BH104" s="166"/>
      <c r="BI104" s="166"/>
      <c r="BJ104" s="166"/>
      <c r="BK104" s="166"/>
    </row>
    <row r="105" spans="1:74" x14ac:dyDescent="0.2">
      <c r="BC105" s="166"/>
      <c r="BD105" s="166"/>
      <c r="BE105" s="166"/>
      <c r="BF105" s="166"/>
      <c r="BG105" s="166"/>
      <c r="BH105" s="166"/>
      <c r="BI105" s="166"/>
      <c r="BJ105" s="166"/>
      <c r="BK105" s="166"/>
    </row>
    <row r="106" spans="1:74" x14ac:dyDescent="0.2">
      <c r="BC106" s="166"/>
      <c r="BD106" s="166"/>
      <c r="BE106" s="166"/>
      <c r="BF106" s="166"/>
      <c r="BG106" s="166"/>
      <c r="BH106" s="166"/>
      <c r="BI106" s="166"/>
      <c r="BJ106" s="166"/>
      <c r="BK106" s="166"/>
    </row>
    <row r="107" spans="1:74" x14ac:dyDescent="0.2">
      <c r="BC107" s="166"/>
      <c r="BD107" s="166"/>
      <c r="BE107" s="166"/>
      <c r="BF107" s="166"/>
      <c r="BG107" s="166"/>
      <c r="BH107" s="166"/>
      <c r="BI107" s="166"/>
      <c r="BJ107" s="166"/>
      <c r="BK107" s="166"/>
    </row>
    <row r="108" spans="1:74" x14ac:dyDescent="0.2">
      <c r="BC108" s="166"/>
      <c r="BD108" s="166"/>
      <c r="BE108" s="166"/>
      <c r="BF108" s="166"/>
      <c r="BG108" s="166"/>
      <c r="BH108" s="166"/>
      <c r="BI108" s="166"/>
      <c r="BJ108" s="166"/>
      <c r="BK108" s="166"/>
    </row>
    <row r="109" spans="1:74" x14ac:dyDescent="0.2">
      <c r="BC109" s="166"/>
      <c r="BD109" s="166"/>
      <c r="BE109" s="166"/>
      <c r="BF109" s="166"/>
      <c r="BG109" s="166"/>
      <c r="BH109" s="166"/>
      <c r="BI109" s="166"/>
      <c r="BJ109" s="166"/>
      <c r="BK109" s="166"/>
    </row>
    <row r="110" spans="1:74" x14ac:dyDescent="0.2">
      <c r="BC110" s="166"/>
      <c r="BD110" s="166"/>
      <c r="BE110" s="166"/>
      <c r="BF110" s="166"/>
      <c r="BG110" s="166"/>
      <c r="BH110" s="166"/>
      <c r="BI110" s="166"/>
      <c r="BJ110" s="166"/>
      <c r="BK110" s="166"/>
    </row>
    <row r="111" spans="1:74" x14ac:dyDescent="0.2">
      <c r="BC111" s="166"/>
      <c r="BD111" s="166"/>
      <c r="BE111" s="166"/>
      <c r="BF111" s="166"/>
      <c r="BG111" s="166"/>
      <c r="BH111" s="166"/>
      <c r="BI111" s="166"/>
      <c r="BJ111" s="166"/>
      <c r="BK111" s="166"/>
    </row>
  </sheetData>
  <pageMargins left="0.17" right="0.17" top="0.19" bottom="0.25" header="0.17" footer="0.16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499984740745262"/>
    <pageSetUpPr fitToPage="1"/>
  </sheetPr>
  <dimension ref="A1:CL87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G32" sqref="G32"/>
    </sheetView>
  </sheetViews>
  <sheetFormatPr defaultColWidth="9.140625" defaultRowHeight="12" x14ac:dyDescent="0.2"/>
  <cols>
    <col min="1" max="1" width="77" style="22" bestFit="1" customWidth="1"/>
    <col min="2" max="2" width="9.140625" style="23" customWidth="1"/>
    <col min="3" max="3" width="1.5703125" style="22" customWidth="1"/>
    <col min="4" max="8" width="9.140625" style="23" customWidth="1"/>
    <col min="9" max="9" width="1.5703125" style="22" customWidth="1"/>
    <col min="10" max="14" width="9.140625" style="23" customWidth="1"/>
    <col min="15" max="15" width="1.5703125" style="22" customWidth="1"/>
    <col min="16" max="20" width="9.140625" style="23" customWidth="1"/>
    <col min="21" max="21" width="1.5703125" style="22" customWidth="1"/>
    <col min="22" max="25" width="9.140625" style="122" customWidth="1"/>
    <col min="26" max="26" width="9.140625" style="23" customWidth="1"/>
    <col min="27" max="27" width="1.5703125" style="22" customWidth="1"/>
    <col min="28" max="32" width="9.140625" style="23" customWidth="1"/>
    <col min="33" max="33" width="1.5703125" style="22" customWidth="1"/>
    <col min="34" max="38" width="9.140625" style="23" customWidth="1"/>
    <col min="39" max="39" width="1.5703125" style="22" customWidth="1"/>
    <col min="40" max="44" width="9.140625" style="23" customWidth="1"/>
    <col min="45" max="45" width="1.5703125" style="22" customWidth="1"/>
    <col min="46" max="46" width="9.140625" style="23" customWidth="1"/>
    <col min="47" max="47" width="12.85546875" style="22" customWidth="1"/>
    <col min="48" max="50" width="9.140625" style="23" customWidth="1"/>
    <col min="51" max="51" width="1.5703125" style="22" customWidth="1"/>
    <col min="52" max="52" width="9.140625" style="23" customWidth="1"/>
    <col min="53" max="53" width="12.85546875" style="22" customWidth="1"/>
    <col min="54" max="56" width="9.140625" style="23" customWidth="1"/>
    <col min="57" max="57" width="1.5703125" style="22" customWidth="1"/>
    <col min="58" max="62" width="9.140625" style="23" customWidth="1"/>
    <col min="63" max="63" width="1.5703125" style="22" customWidth="1"/>
    <col min="64" max="66" width="9.140625" style="23" customWidth="1"/>
    <col min="67" max="68" width="9.140625" style="22" customWidth="1"/>
    <col min="69" max="69" width="1.5703125" style="22" customWidth="1"/>
    <col min="70" max="73" width="9.140625" style="22" customWidth="1"/>
    <col min="74" max="74" width="9.140625" style="68" customWidth="1"/>
    <col min="75" max="75" width="1.85546875" style="22" customWidth="1"/>
    <col min="76" max="76" width="9.140625" style="30" customWidth="1"/>
    <col min="77" max="77" width="9.140625" style="68" customWidth="1"/>
    <col min="78" max="80" width="9.140625" style="22" customWidth="1"/>
    <col min="81" max="81" width="1.85546875" style="68" customWidth="1"/>
    <col min="82" max="82" width="9.140625" style="30" customWidth="1"/>
    <col min="83" max="86" width="9.140625" style="68" customWidth="1"/>
    <col min="87" max="87" width="1.85546875" style="68" customWidth="1"/>
    <col min="88" max="88" width="9.140625" style="68" customWidth="1"/>
    <col min="89" max="89" width="11.140625" style="22" customWidth="1"/>
    <col min="90" max="16384" width="9.140625" style="22"/>
  </cols>
  <sheetData>
    <row r="1" spans="1:90" s="19" customFormat="1" ht="50.25" x14ac:dyDescent="0.2">
      <c r="A1" s="146" t="s">
        <v>109</v>
      </c>
      <c r="B1" s="138" t="s">
        <v>574</v>
      </c>
      <c r="C1" s="147"/>
      <c r="D1" s="138" t="s">
        <v>562</v>
      </c>
      <c r="E1" s="138" t="s">
        <v>563</v>
      </c>
      <c r="F1" s="138" t="s">
        <v>561</v>
      </c>
      <c r="G1" s="138" t="s">
        <v>558</v>
      </c>
      <c r="H1" s="138" t="s">
        <v>556</v>
      </c>
      <c r="I1" s="147"/>
      <c r="J1" s="138" t="s">
        <v>550</v>
      </c>
      <c r="K1" s="138" t="s">
        <v>551</v>
      </c>
      <c r="L1" s="138" t="s">
        <v>549</v>
      </c>
      <c r="M1" s="138" t="s">
        <v>548</v>
      </c>
      <c r="N1" s="138" t="s">
        <v>557</v>
      </c>
      <c r="O1" s="147"/>
      <c r="P1" s="138" t="s">
        <v>553</v>
      </c>
      <c r="Q1" s="138" t="s">
        <v>554</v>
      </c>
      <c r="R1" s="138" t="s">
        <v>535</v>
      </c>
      <c r="S1" s="138" t="s">
        <v>530</v>
      </c>
      <c r="T1" s="138" t="s">
        <v>524</v>
      </c>
      <c r="U1" s="147"/>
      <c r="V1" s="138" t="s">
        <v>542</v>
      </c>
      <c r="W1" s="138" t="s">
        <v>543</v>
      </c>
      <c r="X1" s="138" t="s">
        <v>538</v>
      </c>
      <c r="Y1" s="138" t="s">
        <v>533</v>
      </c>
      <c r="Z1" s="138" t="s">
        <v>527</v>
      </c>
      <c r="AA1" s="147"/>
      <c r="AB1" s="138" t="s">
        <v>513</v>
      </c>
      <c r="AC1" s="141" t="s">
        <v>512</v>
      </c>
      <c r="AD1" s="138" t="s">
        <v>502</v>
      </c>
      <c r="AE1" s="138" t="s">
        <v>492</v>
      </c>
      <c r="AF1" s="138" t="s">
        <v>488</v>
      </c>
      <c r="AG1" s="147"/>
      <c r="AH1" s="138" t="s">
        <v>461</v>
      </c>
      <c r="AI1" s="141" t="s">
        <v>462</v>
      </c>
      <c r="AJ1" s="138" t="s">
        <v>454</v>
      </c>
      <c r="AK1" s="138" t="s">
        <v>449</v>
      </c>
      <c r="AL1" s="138" t="s">
        <v>453</v>
      </c>
      <c r="AM1" s="147"/>
      <c r="AN1" s="138" t="s">
        <v>467</v>
      </c>
      <c r="AO1" s="138" t="s">
        <v>468</v>
      </c>
      <c r="AP1" s="138" t="s">
        <v>458</v>
      </c>
      <c r="AQ1" s="138" t="s">
        <v>451</v>
      </c>
      <c r="AR1" s="138" t="s">
        <v>452</v>
      </c>
      <c r="AS1" s="147"/>
      <c r="AT1" s="138" t="s">
        <v>408</v>
      </c>
      <c r="AU1" s="148" t="s">
        <v>407</v>
      </c>
      <c r="AV1" s="146" t="s">
        <v>406</v>
      </c>
      <c r="AW1" s="146" t="s">
        <v>397</v>
      </c>
      <c r="AX1" s="141" t="s">
        <v>396</v>
      </c>
      <c r="AY1" s="147"/>
      <c r="AZ1" s="138" t="s">
        <v>383</v>
      </c>
      <c r="BA1" s="148" t="s">
        <v>409</v>
      </c>
      <c r="BB1" s="146" t="s">
        <v>384</v>
      </c>
      <c r="BC1" s="146" t="s">
        <v>398</v>
      </c>
      <c r="BD1" s="141" t="s">
        <v>250</v>
      </c>
      <c r="BE1" s="147"/>
      <c r="BF1" s="141" t="s">
        <v>227</v>
      </c>
      <c r="BG1" s="141" t="s">
        <v>226</v>
      </c>
      <c r="BH1" s="146" t="s">
        <v>315</v>
      </c>
      <c r="BI1" s="146" t="s">
        <v>316</v>
      </c>
      <c r="BJ1" s="146" t="s">
        <v>317</v>
      </c>
      <c r="BK1" s="147"/>
      <c r="BL1" s="146" t="s">
        <v>318</v>
      </c>
      <c r="BM1" s="146" t="s">
        <v>319</v>
      </c>
      <c r="BN1" s="146" t="s">
        <v>320</v>
      </c>
      <c r="BO1" s="148" t="s">
        <v>321</v>
      </c>
      <c r="BP1" s="148" t="s">
        <v>322</v>
      </c>
      <c r="BQ1" s="147"/>
      <c r="BR1" s="148" t="s">
        <v>323</v>
      </c>
      <c r="BS1" s="148" t="s">
        <v>324</v>
      </c>
      <c r="BT1" s="146" t="s">
        <v>325</v>
      </c>
      <c r="BU1" s="146" t="s">
        <v>326</v>
      </c>
      <c r="BV1" s="146" t="s">
        <v>327</v>
      </c>
      <c r="BX1" s="136" t="s">
        <v>328</v>
      </c>
      <c r="BY1" s="136" t="s">
        <v>329</v>
      </c>
      <c r="BZ1" s="136" t="s">
        <v>330</v>
      </c>
      <c r="CA1" s="136" t="s">
        <v>331</v>
      </c>
      <c r="CB1" s="136" t="s">
        <v>332</v>
      </c>
      <c r="CD1" s="136" t="s">
        <v>333</v>
      </c>
      <c r="CE1" s="136" t="s">
        <v>334</v>
      </c>
      <c r="CF1" s="136" t="s">
        <v>335</v>
      </c>
      <c r="CG1" s="136" t="s">
        <v>336</v>
      </c>
      <c r="CH1" s="136" t="s">
        <v>337</v>
      </c>
      <c r="CJ1" s="136" t="s">
        <v>338</v>
      </c>
    </row>
    <row r="2" spans="1:90" s="25" customFormat="1" x14ac:dyDescent="0.2">
      <c r="A2" s="107"/>
      <c r="B2" s="162"/>
      <c r="D2" s="162"/>
      <c r="E2" s="162"/>
      <c r="F2" s="162"/>
      <c r="G2" s="162"/>
      <c r="H2" s="162"/>
      <c r="J2" s="162"/>
      <c r="K2" s="162"/>
      <c r="L2" s="162"/>
      <c r="M2" s="162"/>
      <c r="N2" s="162"/>
      <c r="P2" s="162"/>
      <c r="Q2" s="162"/>
      <c r="R2" s="162"/>
      <c r="S2" s="162"/>
      <c r="T2" s="162"/>
      <c r="V2" s="162"/>
      <c r="W2" s="162"/>
      <c r="X2" s="162"/>
      <c r="Y2" s="162"/>
      <c r="Z2" s="162"/>
      <c r="AB2" s="162"/>
      <c r="AC2" s="162"/>
      <c r="AD2" s="162"/>
      <c r="AE2" s="162"/>
      <c r="AF2" s="162"/>
      <c r="AH2" s="162"/>
      <c r="AI2" s="162"/>
      <c r="AJ2" s="162"/>
      <c r="AK2" s="162"/>
      <c r="AL2" s="162"/>
      <c r="AN2" s="162"/>
      <c r="AO2" s="162"/>
      <c r="AP2" s="162"/>
      <c r="AQ2" s="162"/>
      <c r="AR2" s="162"/>
      <c r="AT2" s="162"/>
      <c r="AV2" s="162"/>
      <c r="AW2" s="162"/>
      <c r="AX2" s="162"/>
      <c r="AZ2" s="162"/>
      <c r="BB2" s="162"/>
      <c r="BC2" s="162"/>
      <c r="BD2" s="162"/>
      <c r="BF2" s="162"/>
      <c r="BG2" s="162"/>
      <c r="BH2" s="162"/>
      <c r="BI2" s="162"/>
      <c r="BJ2" s="162"/>
      <c r="BL2" s="162"/>
      <c r="BM2" s="162"/>
      <c r="BN2" s="162"/>
      <c r="BV2" s="85"/>
      <c r="BX2" s="87"/>
      <c r="BY2" s="86"/>
      <c r="CC2" s="86"/>
      <c r="CD2" s="87"/>
      <c r="CE2" s="87"/>
      <c r="CF2" s="87"/>
      <c r="CG2" s="87"/>
      <c r="CH2" s="87"/>
      <c r="CI2" s="86"/>
      <c r="CJ2" s="85"/>
    </row>
    <row r="3" spans="1:90" x14ac:dyDescent="0.2">
      <c r="A3" s="100" t="s">
        <v>119</v>
      </c>
      <c r="B3" s="163"/>
      <c r="C3" s="24"/>
      <c r="D3" s="163"/>
      <c r="E3" s="163"/>
      <c r="F3" s="163"/>
      <c r="G3" s="163"/>
      <c r="H3" s="163"/>
      <c r="I3" s="24"/>
      <c r="J3" s="163"/>
      <c r="K3" s="163"/>
      <c r="L3" s="163"/>
      <c r="M3" s="163"/>
      <c r="N3" s="163"/>
      <c r="O3" s="24"/>
      <c r="P3" s="163"/>
      <c r="Q3" s="163"/>
      <c r="R3" s="163"/>
      <c r="S3" s="163"/>
      <c r="T3" s="163"/>
      <c r="U3" s="24"/>
      <c r="V3" s="163"/>
      <c r="W3" s="163"/>
      <c r="X3" s="163"/>
      <c r="Y3" s="163"/>
      <c r="Z3" s="163"/>
      <c r="AA3" s="24"/>
      <c r="AB3" s="163"/>
      <c r="AC3" s="163"/>
      <c r="AD3" s="163"/>
      <c r="AE3" s="163"/>
      <c r="AF3" s="163"/>
      <c r="AG3" s="24"/>
      <c r="AH3" s="163"/>
      <c r="AI3" s="163"/>
      <c r="AJ3" s="163"/>
      <c r="AK3" s="163"/>
      <c r="AL3" s="163"/>
      <c r="AM3" s="24"/>
      <c r="AN3" s="163"/>
      <c r="AO3" s="163"/>
      <c r="AP3" s="163"/>
      <c r="AQ3" s="163"/>
      <c r="AR3" s="163"/>
      <c r="AS3" s="24"/>
      <c r="AT3" s="163"/>
      <c r="AU3" s="58"/>
      <c r="AV3" s="163"/>
      <c r="AW3" s="163"/>
      <c r="AX3" s="163"/>
      <c r="AY3" s="24"/>
      <c r="AZ3" s="163"/>
      <c r="BA3" s="58"/>
      <c r="BB3" s="163"/>
      <c r="BC3" s="163"/>
      <c r="BD3" s="163"/>
      <c r="BE3" s="24"/>
      <c r="BF3" s="163"/>
      <c r="BG3" s="163"/>
      <c r="BH3" s="163"/>
      <c r="BI3" s="163"/>
      <c r="BJ3" s="163"/>
      <c r="BK3" s="24"/>
      <c r="BL3" s="163"/>
      <c r="BM3" s="163"/>
      <c r="BN3" s="163"/>
      <c r="BO3" s="58"/>
      <c r="BP3" s="58"/>
      <c r="BQ3" s="24"/>
      <c r="BR3" s="58"/>
      <c r="BS3" s="58"/>
      <c r="BT3" s="58"/>
      <c r="BU3" s="58"/>
      <c r="BV3" s="69"/>
      <c r="BW3" s="59"/>
      <c r="BX3" s="79"/>
      <c r="BY3" s="79"/>
      <c r="BZ3" s="58"/>
      <c r="CA3" s="58"/>
      <c r="CB3" s="58"/>
      <c r="CC3" s="80"/>
      <c r="CD3" s="79"/>
      <c r="CE3" s="79"/>
      <c r="CF3" s="79"/>
      <c r="CG3" s="79"/>
      <c r="CH3" s="79"/>
      <c r="CI3" s="80"/>
      <c r="CJ3" s="100"/>
      <c r="CK3" s="23"/>
    </row>
    <row r="4" spans="1:90" x14ac:dyDescent="0.2">
      <c r="A4" s="61" t="s">
        <v>127</v>
      </c>
      <c r="B4" s="38">
        <v>4766268</v>
      </c>
      <c r="C4" s="30"/>
      <c r="D4" s="38">
        <v>19092509</v>
      </c>
      <c r="E4" s="38">
        <v>5095882</v>
      </c>
      <c r="F4" s="38">
        <v>4459537</v>
      </c>
      <c r="G4" s="38">
        <v>4354265</v>
      </c>
      <c r="H4" s="38">
        <v>5182825</v>
      </c>
      <c r="I4" s="30"/>
      <c r="J4" s="38">
        <v>23432962</v>
      </c>
      <c r="K4" s="38">
        <v>6244912</v>
      </c>
      <c r="L4" s="38">
        <v>5745498</v>
      </c>
      <c r="M4" s="38">
        <v>5555349</v>
      </c>
      <c r="N4" s="38">
        <v>5887203</v>
      </c>
      <c r="O4" s="30"/>
      <c r="P4" s="38">
        <v>36600312</v>
      </c>
      <c r="Q4" s="38">
        <v>9048433</v>
      </c>
      <c r="R4" s="38">
        <v>9280187</v>
      </c>
      <c r="S4" s="38">
        <v>8878261</v>
      </c>
      <c r="T4" s="38">
        <v>9393431</v>
      </c>
      <c r="U4" s="30"/>
      <c r="V4" s="38">
        <v>23843479</v>
      </c>
      <c r="W4" s="38">
        <v>5756592</v>
      </c>
      <c r="X4" s="38">
        <v>6556295</v>
      </c>
      <c r="Y4" s="38">
        <v>5929596</v>
      </c>
      <c r="Z4" s="38">
        <v>5600996</v>
      </c>
      <c r="AA4" s="30"/>
      <c r="AB4" s="38">
        <v>15592083</v>
      </c>
      <c r="AC4" s="38">
        <v>4374683</v>
      </c>
      <c r="AD4" s="38">
        <v>4149231</v>
      </c>
      <c r="AE4" s="38">
        <v>3522953</v>
      </c>
      <c r="AF4" s="38">
        <v>3545216</v>
      </c>
      <c r="AG4" s="30"/>
      <c r="AH4" s="38">
        <v>13872606</v>
      </c>
      <c r="AI4" s="38">
        <v>3534279</v>
      </c>
      <c r="AJ4" s="38">
        <v>3555411</v>
      </c>
      <c r="AK4" s="38">
        <v>3319416</v>
      </c>
      <c r="AL4" s="38">
        <v>3463500</v>
      </c>
      <c r="AM4" s="30"/>
      <c r="AN4" s="38">
        <v>11865052</v>
      </c>
      <c r="AO4" s="38">
        <v>3061782</v>
      </c>
      <c r="AP4" s="38">
        <v>3154495</v>
      </c>
      <c r="AQ4" s="38">
        <v>2630975</v>
      </c>
      <c r="AR4" s="38">
        <v>3017800</v>
      </c>
      <c r="AS4" s="30"/>
      <c r="AT4" s="38">
        <v>9060134</v>
      </c>
      <c r="AU4" s="38">
        <v>2342228</v>
      </c>
      <c r="AV4" s="38">
        <v>2498607</v>
      </c>
      <c r="AW4" s="38">
        <v>2202223</v>
      </c>
      <c r="AX4" s="38">
        <v>2017076</v>
      </c>
      <c r="AY4" s="30"/>
      <c r="AZ4" s="38">
        <v>6932940</v>
      </c>
      <c r="BA4" s="38">
        <v>1817852</v>
      </c>
      <c r="BB4" s="38">
        <v>1787535</v>
      </c>
      <c r="BC4" s="38">
        <v>1824748</v>
      </c>
      <c r="BD4" s="38">
        <v>1502805</v>
      </c>
      <c r="BE4" s="37"/>
      <c r="BF4" s="38">
        <v>6548229</v>
      </c>
      <c r="BG4" s="38">
        <v>1669912</v>
      </c>
      <c r="BH4" s="38">
        <v>1605790</v>
      </c>
      <c r="BI4" s="38">
        <v>1582961</v>
      </c>
      <c r="BJ4" s="38">
        <v>1702258</v>
      </c>
      <c r="BK4" s="30"/>
      <c r="BL4" s="38">
        <v>5696818</v>
      </c>
      <c r="BM4" s="38">
        <v>1470470</v>
      </c>
      <c r="BN4" s="38">
        <v>1389618</v>
      </c>
      <c r="BO4" s="39">
        <v>1329378</v>
      </c>
      <c r="BP4" s="39">
        <v>1507352</v>
      </c>
      <c r="BQ4" s="30"/>
      <c r="BR4" s="39">
        <v>6220527</v>
      </c>
      <c r="BS4" s="39">
        <v>1693022</v>
      </c>
      <c r="BT4" s="39">
        <v>1601031</v>
      </c>
      <c r="BU4" s="39">
        <v>1433089</v>
      </c>
      <c r="BV4" s="39">
        <v>1493385</v>
      </c>
      <c r="BW4" s="37"/>
      <c r="BX4" s="56">
        <v>5832788</v>
      </c>
      <c r="BY4" s="56">
        <v>1493538</v>
      </c>
      <c r="BZ4" s="39">
        <v>1409997</v>
      </c>
      <c r="CA4" s="39">
        <v>1416161</v>
      </c>
      <c r="CB4" s="39">
        <v>1513092</v>
      </c>
      <c r="CC4" s="78"/>
      <c r="CD4" s="56">
        <v>6768335</v>
      </c>
      <c r="CE4" s="56">
        <v>1784346</v>
      </c>
      <c r="CF4" s="56">
        <v>1611733</v>
      </c>
      <c r="CG4" s="56">
        <v>1578182</v>
      </c>
      <c r="CH4" s="56">
        <v>1794074</v>
      </c>
      <c r="CI4" s="78"/>
      <c r="CJ4" s="39">
        <v>6508001</v>
      </c>
      <c r="CK4" s="23"/>
      <c r="CL4" s="23"/>
    </row>
    <row r="5" spans="1:90" x14ac:dyDescent="0.2">
      <c r="A5" s="61" t="s">
        <v>117</v>
      </c>
      <c r="B5" s="38">
        <v>303362</v>
      </c>
      <c r="C5" s="30"/>
      <c r="D5" s="38">
        <v>761435</v>
      </c>
      <c r="E5" s="38">
        <v>245211</v>
      </c>
      <c r="F5" s="38">
        <v>111512</v>
      </c>
      <c r="G5" s="38">
        <v>144805</v>
      </c>
      <c r="H5" s="38">
        <v>259907</v>
      </c>
      <c r="I5" s="30"/>
      <c r="J5" s="38">
        <v>685233</v>
      </c>
      <c r="K5" s="38">
        <v>228080</v>
      </c>
      <c r="L5" s="38">
        <v>97682</v>
      </c>
      <c r="M5" s="38">
        <v>123669</v>
      </c>
      <c r="N5" s="38">
        <v>235802</v>
      </c>
      <c r="O5" s="30"/>
      <c r="P5" s="38">
        <v>614731</v>
      </c>
      <c r="Q5" s="38">
        <v>208056</v>
      </c>
      <c r="R5" s="38">
        <v>87189</v>
      </c>
      <c r="S5" s="38">
        <v>120264</v>
      </c>
      <c r="T5" s="38">
        <v>199222</v>
      </c>
      <c r="U5" s="30"/>
      <c r="V5" s="38">
        <v>482560</v>
      </c>
      <c r="W5" s="38">
        <v>155648</v>
      </c>
      <c r="X5" s="38">
        <v>73015</v>
      </c>
      <c r="Y5" s="38">
        <v>92506</v>
      </c>
      <c r="Z5" s="38">
        <v>161391</v>
      </c>
      <c r="AA5" s="30"/>
      <c r="AB5" s="38">
        <v>434765</v>
      </c>
      <c r="AC5" s="38">
        <v>136610</v>
      </c>
      <c r="AD5" s="38">
        <v>63403</v>
      </c>
      <c r="AE5" s="38">
        <v>82462</v>
      </c>
      <c r="AF5" s="38">
        <v>152290</v>
      </c>
      <c r="AG5" s="30"/>
      <c r="AH5" s="38">
        <v>356547</v>
      </c>
      <c r="AI5" s="38">
        <v>117240</v>
      </c>
      <c r="AJ5" s="38">
        <v>52592</v>
      </c>
      <c r="AK5" s="38">
        <v>69312</v>
      </c>
      <c r="AL5" s="38">
        <v>117403</v>
      </c>
      <c r="AM5" s="30"/>
      <c r="AN5" s="38">
        <v>352746</v>
      </c>
      <c r="AO5" s="38">
        <v>106625</v>
      </c>
      <c r="AP5" s="38">
        <v>54769</v>
      </c>
      <c r="AQ5" s="38">
        <v>66808</v>
      </c>
      <c r="AR5" s="38">
        <v>124544</v>
      </c>
      <c r="AS5" s="30"/>
      <c r="AT5" s="38">
        <v>359444</v>
      </c>
      <c r="AU5" s="38">
        <v>110900</v>
      </c>
      <c r="AV5" s="38">
        <v>51071</v>
      </c>
      <c r="AW5" s="38">
        <v>60963</v>
      </c>
      <c r="AX5" s="38">
        <v>136510</v>
      </c>
      <c r="AY5" s="30"/>
      <c r="AZ5" s="38">
        <v>347871</v>
      </c>
      <c r="BA5" s="38">
        <v>105841</v>
      </c>
      <c r="BB5" s="38">
        <v>52595</v>
      </c>
      <c r="BC5" s="38">
        <v>70664</v>
      </c>
      <c r="BD5" s="38">
        <v>118771</v>
      </c>
      <c r="BE5" s="37"/>
      <c r="BF5" s="38">
        <v>312625</v>
      </c>
      <c r="BG5" s="38">
        <v>102370</v>
      </c>
      <c r="BH5" s="38">
        <v>38386</v>
      </c>
      <c r="BI5" s="38">
        <v>51701</v>
      </c>
      <c r="BJ5" s="38">
        <v>113544</v>
      </c>
      <c r="BK5" s="30"/>
      <c r="BL5" s="38">
        <v>275118</v>
      </c>
      <c r="BM5" s="38">
        <v>90061</v>
      </c>
      <c r="BN5" s="38">
        <v>30428</v>
      </c>
      <c r="BO5" s="39">
        <v>51573</v>
      </c>
      <c r="BP5" s="39">
        <v>103056</v>
      </c>
      <c r="BQ5" s="30"/>
      <c r="BR5" s="39">
        <v>212961</v>
      </c>
      <c r="BS5" s="39">
        <v>87672</v>
      </c>
      <c r="BT5" s="39">
        <v>26959</v>
      </c>
      <c r="BU5" s="39">
        <v>31639</v>
      </c>
      <c r="BV5" s="39">
        <v>66691</v>
      </c>
      <c r="BW5" s="37"/>
      <c r="BX5" s="56">
        <v>189331</v>
      </c>
      <c r="BY5" s="56">
        <v>56278</v>
      </c>
      <c r="BZ5" s="39">
        <v>27930</v>
      </c>
      <c r="CA5" s="39">
        <v>33588</v>
      </c>
      <c r="CB5" s="39">
        <v>71535</v>
      </c>
      <c r="CC5" s="78"/>
      <c r="CD5" s="56">
        <v>178966</v>
      </c>
      <c r="CE5" s="56">
        <v>59753</v>
      </c>
      <c r="CF5" s="56">
        <v>23968</v>
      </c>
      <c r="CG5" s="56">
        <v>28633</v>
      </c>
      <c r="CH5" s="56">
        <v>66612</v>
      </c>
      <c r="CI5" s="78"/>
      <c r="CJ5" s="39">
        <v>105924</v>
      </c>
      <c r="CK5" s="23"/>
      <c r="CL5" s="23"/>
    </row>
    <row r="6" spans="1:90" x14ac:dyDescent="0.2">
      <c r="A6" s="61" t="s">
        <v>417</v>
      </c>
      <c r="B6" s="38">
        <v>1659</v>
      </c>
      <c r="C6" s="30"/>
      <c r="D6" s="38">
        <v>3423</v>
      </c>
      <c r="E6" s="38">
        <v>1075</v>
      </c>
      <c r="F6" s="38">
        <v>203</v>
      </c>
      <c r="G6" s="38">
        <v>773</v>
      </c>
      <c r="H6" s="38">
        <v>1372</v>
      </c>
      <c r="I6" s="30"/>
      <c r="J6" s="38">
        <v>166</v>
      </c>
      <c r="K6" s="38">
        <v>0</v>
      </c>
      <c r="L6" s="38">
        <v>-5</v>
      </c>
      <c r="M6" s="38"/>
      <c r="N6" s="38">
        <v>171</v>
      </c>
      <c r="O6" s="30"/>
      <c r="P6" s="38">
        <v>120989</v>
      </c>
      <c r="Q6" s="38">
        <v>28858</v>
      </c>
      <c r="R6" s="38">
        <v>16892</v>
      </c>
      <c r="S6" s="38">
        <v>23843</v>
      </c>
      <c r="T6" s="38">
        <v>51396</v>
      </c>
      <c r="U6" s="30"/>
      <c r="V6" s="38">
        <v>341074</v>
      </c>
      <c r="W6" s="38">
        <v>87693</v>
      </c>
      <c r="X6" s="38">
        <v>82872</v>
      </c>
      <c r="Y6" s="38">
        <v>62940</v>
      </c>
      <c r="Z6" s="38">
        <v>108015</v>
      </c>
      <c r="AA6" s="30"/>
      <c r="AB6" s="38">
        <v>408877</v>
      </c>
      <c r="AC6" s="38">
        <v>120519</v>
      </c>
      <c r="AD6" s="38">
        <v>66479</v>
      </c>
      <c r="AE6" s="38">
        <v>65522</v>
      </c>
      <c r="AF6" s="38">
        <v>156357</v>
      </c>
      <c r="AG6" s="30"/>
      <c r="AH6" s="38">
        <v>332875</v>
      </c>
      <c r="AI6" s="38">
        <v>130679</v>
      </c>
      <c r="AJ6" s="38">
        <v>46543</v>
      </c>
      <c r="AK6" s="38">
        <v>54610</v>
      </c>
      <c r="AL6" s="38">
        <v>101043</v>
      </c>
      <c r="AM6" s="30"/>
      <c r="AN6" s="38">
        <v>179699</v>
      </c>
      <c r="AO6" s="38">
        <v>74610</v>
      </c>
      <c r="AP6" s="38">
        <v>26692</v>
      </c>
      <c r="AQ6" s="38">
        <v>36417</v>
      </c>
      <c r="AR6" s="38">
        <v>41980</v>
      </c>
      <c r="AS6" s="30"/>
      <c r="AT6" s="38">
        <v>106160</v>
      </c>
      <c r="AU6" s="38">
        <v>28533</v>
      </c>
      <c r="AV6" s="38">
        <v>23412</v>
      </c>
      <c r="AW6" s="38">
        <v>21261</v>
      </c>
      <c r="AX6" s="38">
        <v>32954</v>
      </c>
      <c r="AY6" s="30"/>
      <c r="AZ6" s="38">
        <v>145262</v>
      </c>
      <c r="BA6" s="38">
        <v>44512</v>
      </c>
      <c r="BB6" s="38">
        <v>30646</v>
      </c>
      <c r="BC6" s="38">
        <v>34553</v>
      </c>
      <c r="BD6" s="38">
        <v>35551</v>
      </c>
      <c r="BE6" s="37"/>
      <c r="BF6" s="38">
        <v>179476</v>
      </c>
      <c r="BG6" s="38">
        <v>43646</v>
      </c>
      <c r="BH6" s="38">
        <v>33063</v>
      </c>
      <c r="BI6" s="38">
        <v>36376</v>
      </c>
      <c r="BJ6" s="38">
        <v>53699</v>
      </c>
      <c r="BK6" s="30"/>
      <c r="BL6" s="38">
        <v>121965</v>
      </c>
      <c r="BM6" s="38">
        <v>52312</v>
      </c>
      <c r="BN6" s="38">
        <v>29066</v>
      </c>
      <c r="BO6" s="39">
        <f>16466+8081</f>
        <v>24547</v>
      </c>
      <c r="BP6" s="39">
        <v>16040</v>
      </c>
      <c r="BQ6" s="30"/>
      <c r="BR6" s="39">
        <v>5087</v>
      </c>
      <c r="BS6" s="39">
        <v>5087</v>
      </c>
      <c r="BT6" s="39">
        <v>0</v>
      </c>
      <c r="BU6" s="39">
        <v>0</v>
      </c>
      <c r="BV6" s="39">
        <v>0</v>
      </c>
      <c r="BW6" s="37"/>
      <c r="BX6" s="56">
        <v>0</v>
      </c>
      <c r="BY6" s="56">
        <v>0</v>
      </c>
      <c r="BZ6" s="39">
        <v>0</v>
      </c>
      <c r="CA6" s="39">
        <v>0</v>
      </c>
      <c r="CB6" s="39">
        <v>0</v>
      </c>
      <c r="CC6" s="78"/>
      <c r="CD6" s="56">
        <v>0</v>
      </c>
      <c r="CE6" s="56">
        <v>0</v>
      </c>
      <c r="CF6" s="56">
        <v>0</v>
      </c>
      <c r="CG6" s="56">
        <v>0</v>
      </c>
      <c r="CH6" s="56">
        <v>0</v>
      </c>
      <c r="CI6" s="78"/>
      <c r="CJ6" s="39">
        <v>0</v>
      </c>
      <c r="CK6" s="23"/>
      <c r="CL6" s="23"/>
    </row>
    <row r="7" spans="1:90" x14ac:dyDescent="0.2">
      <c r="A7" s="61" t="s">
        <v>126</v>
      </c>
      <c r="B7" s="38">
        <v>1427363</v>
      </c>
      <c r="C7" s="30"/>
      <c r="D7" s="38">
        <v>5205874</v>
      </c>
      <c r="E7" s="38">
        <v>1342262</v>
      </c>
      <c r="F7" s="38">
        <v>1277999</v>
      </c>
      <c r="G7" s="38">
        <v>1245856</v>
      </c>
      <c r="H7" s="38">
        <v>1339757</v>
      </c>
      <c r="I7" s="30"/>
      <c r="J7" s="38">
        <v>4730143</v>
      </c>
      <c r="K7" s="38">
        <v>1261381</v>
      </c>
      <c r="L7" s="38">
        <v>1195110</v>
      </c>
      <c r="M7" s="38">
        <v>1103582</v>
      </c>
      <c r="N7" s="38">
        <v>1170070</v>
      </c>
      <c r="O7" s="30"/>
      <c r="P7" s="38">
        <v>4753288</v>
      </c>
      <c r="Q7" s="38">
        <v>1300971</v>
      </c>
      <c r="R7" s="38">
        <v>1134827</v>
      </c>
      <c r="S7" s="38">
        <v>1126467</v>
      </c>
      <c r="T7" s="38">
        <v>1191023</v>
      </c>
      <c r="U7" s="30"/>
      <c r="V7" s="38">
        <v>3316703</v>
      </c>
      <c r="W7" s="38">
        <v>851138</v>
      </c>
      <c r="X7" s="38">
        <v>819666</v>
      </c>
      <c r="Y7" s="38">
        <v>804256</v>
      </c>
      <c r="Z7" s="38">
        <v>841643</v>
      </c>
      <c r="AA7" s="30"/>
      <c r="AB7" s="38">
        <v>3135374</v>
      </c>
      <c r="AC7" s="38">
        <v>797343</v>
      </c>
      <c r="AD7" s="38">
        <v>770768</v>
      </c>
      <c r="AE7" s="38">
        <v>757072</v>
      </c>
      <c r="AF7" s="38">
        <v>810191</v>
      </c>
      <c r="AG7" s="30"/>
      <c r="AH7" s="38">
        <v>3097810</v>
      </c>
      <c r="AI7" s="38">
        <v>788052</v>
      </c>
      <c r="AJ7" s="38">
        <v>744177</v>
      </c>
      <c r="AK7" s="38">
        <v>785413</v>
      </c>
      <c r="AL7" s="38">
        <v>780168</v>
      </c>
      <c r="AM7" s="30"/>
      <c r="AN7" s="38">
        <v>2823514</v>
      </c>
      <c r="AO7" s="38">
        <v>739787</v>
      </c>
      <c r="AP7" s="38">
        <v>707400</v>
      </c>
      <c r="AQ7" s="38">
        <v>683212</v>
      </c>
      <c r="AR7" s="38">
        <v>693115</v>
      </c>
      <c r="AS7" s="30"/>
      <c r="AT7" s="38">
        <v>2660785</v>
      </c>
      <c r="AU7" s="38">
        <v>674620</v>
      </c>
      <c r="AV7" s="38">
        <v>643614</v>
      </c>
      <c r="AW7" s="38">
        <v>649722</v>
      </c>
      <c r="AX7" s="38">
        <v>692829</v>
      </c>
      <c r="AY7" s="30"/>
      <c r="AZ7" s="38">
        <v>3215618</v>
      </c>
      <c r="BA7" s="38">
        <v>832369</v>
      </c>
      <c r="BB7" s="38">
        <v>782089</v>
      </c>
      <c r="BC7" s="38">
        <v>772632</v>
      </c>
      <c r="BD7" s="38">
        <v>828528</v>
      </c>
      <c r="BE7" s="37"/>
      <c r="BF7" s="38">
        <v>3001032</v>
      </c>
      <c r="BG7" s="38">
        <v>783754</v>
      </c>
      <c r="BH7" s="38">
        <v>733742</v>
      </c>
      <c r="BI7" s="38">
        <v>710096</v>
      </c>
      <c r="BJ7" s="38">
        <v>773440</v>
      </c>
      <c r="BK7" s="30"/>
      <c r="BL7" s="38">
        <v>2964470</v>
      </c>
      <c r="BM7" s="38">
        <v>781241</v>
      </c>
      <c r="BN7" s="38">
        <v>727141</v>
      </c>
      <c r="BO7" s="39">
        <v>694192</v>
      </c>
      <c r="BP7" s="39">
        <v>761896</v>
      </c>
      <c r="BQ7" s="30"/>
      <c r="BR7" s="39">
        <v>2860165</v>
      </c>
      <c r="BS7" s="39">
        <v>735157</v>
      </c>
      <c r="BT7" s="39">
        <v>684318</v>
      </c>
      <c r="BU7" s="39">
        <v>687469</v>
      </c>
      <c r="BV7" s="39">
        <v>753221</v>
      </c>
      <c r="BW7" s="37"/>
      <c r="BX7" s="56">
        <v>2833784</v>
      </c>
      <c r="BY7" s="56">
        <v>724789</v>
      </c>
      <c r="BZ7" s="39">
        <v>684332</v>
      </c>
      <c r="CA7" s="39">
        <v>687930</v>
      </c>
      <c r="CB7" s="39">
        <v>736733</v>
      </c>
      <c r="CC7" s="78"/>
      <c r="CD7" s="56">
        <v>2813446</v>
      </c>
      <c r="CE7" s="56">
        <v>717156</v>
      </c>
      <c r="CF7" s="56">
        <v>688493</v>
      </c>
      <c r="CG7" s="56">
        <v>685444</v>
      </c>
      <c r="CH7" s="56">
        <v>722353</v>
      </c>
      <c r="CI7" s="78"/>
      <c r="CJ7" s="39">
        <v>2642110</v>
      </c>
      <c r="CK7" s="23"/>
      <c r="CL7" s="23"/>
    </row>
    <row r="8" spans="1:90" x14ac:dyDescent="0.2">
      <c r="A8" s="61" t="s">
        <v>529</v>
      </c>
      <c r="B8" s="38">
        <v>19178</v>
      </c>
      <c r="C8" s="30"/>
      <c r="D8" s="38">
        <v>143677</v>
      </c>
      <c r="E8" s="38">
        <v>41614</v>
      </c>
      <c r="F8" s="38">
        <v>22922</v>
      </c>
      <c r="G8" s="38">
        <v>36426</v>
      </c>
      <c r="H8" s="38">
        <v>42715</v>
      </c>
      <c r="I8" s="30"/>
      <c r="J8" s="38">
        <v>183281</v>
      </c>
      <c r="K8" s="38">
        <v>50337</v>
      </c>
      <c r="L8" s="38">
        <v>62292</v>
      </c>
      <c r="M8" s="38">
        <v>27964</v>
      </c>
      <c r="N8" s="38">
        <v>42688</v>
      </c>
      <c r="O8" s="30"/>
      <c r="P8" s="38">
        <v>149517</v>
      </c>
      <c r="Q8" s="38">
        <v>46828</v>
      </c>
      <c r="R8" s="38">
        <v>38240</v>
      </c>
      <c r="S8" s="38">
        <v>32095</v>
      </c>
      <c r="T8" s="38">
        <v>32354</v>
      </c>
      <c r="U8" s="30"/>
      <c r="V8" s="38">
        <v>90883</v>
      </c>
      <c r="W8" s="38">
        <v>28845</v>
      </c>
      <c r="X8" s="38">
        <v>25124</v>
      </c>
      <c r="Y8" s="38">
        <v>21852</v>
      </c>
      <c r="Z8" s="38">
        <v>15062</v>
      </c>
      <c r="AA8" s="30"/>
      <c r="AB8" s="38"/>
      <c r="AC8" s="38"/>
      <c r="AD8" s="38"/>
      <c r="AE8" s="38"/>
      <c r="AF8" s="38"/>
      <c r="AG8" s="30"/>
      <c r="AH8" s="38"/>
      <c r="AI8" s="38"/>
      <c r="AJ8" s="38"/>
      <c r="AK8" s="38"/>
      <c r="AL8" s="38"/>
      <c r="AM8" s="30"/>
      <c r="AN8" s="38"/>
      <c r="AO8" s="38"/>
      <c r="AP8" s="38"/>
      <c r="AQ8" s="38"/>
      <c r="AR8" s="38"/>
      <c r="AS8" s="30"/>
      <c r="AT8" s="38"/>
      <c r="AU8" s="38"/>
      <c r="AV8" s="38"/>
      <c r="AW8" s="38"/>
      <c r="AX8" s="38"/>
      <c r="AY8" s="30"/>
      <c r="AZ8" s="38"/>
      <c r="BA8" s="38"/>
      <c r="BB8" s="38"/>
      <c r="BC8" s="38"/>
      <c r="BD8" s="38"/>
      <c r="BE8" s="37"/>
      <c r="BF8" s="38"/>
      <c r="BG8" s="38"/>
      <c r="BH8" s="38"/>
      <c r="BI8" s="38"/>
      <c r="BJ8" s="38"/>
      <c r="BK8" s="30"/>
      <c r="BL8" s="38"/>
      <c r="BM8" s="38"/>
      <c r="BN8" s="38"/>
      <c r="BO8" s="39"/>
      <c r="BP8" s="39"/>
      <c r="BQ8" s="30"/>
      <c r="BR8" s="39"/>
      <c r="BS8" s="39"/>
      <c r="BT8" s="39"/>
      <c r="BU8" s="39"/>
      <c r="BV8" s="39"/>
      <c r="BW8" s="37"/>
      <c r="BX8" s="56"/>
      <c r="BY8" s="56"/>
      <c r="BZ8" s="39"/>
      <c r="CA8" s="39"/>
      <c r="CB8" s="39"/>
      <c r="CC8" s="78"/>
      <c r="CD8" s="56"/>
      <c r="CE8" s="56"/>
      <c r="CF8" s="56"/>
      <c r="CG8" s="56"/>
      <c r="CH8" s="56"/>
      <c r="CI8" s="78"/>
      <c r="CJ8" s="39"/>
      <c r="CK8" s="23"/>
      <c r="CL8" s="23"/>
    </row>
    <row r="9" spans="1:90" x14ac:dyDescent="0.2">
      <c r="A9" s="61" t="s">
        <v>123</v>
      </c>
      <c r="B9" s="38">
        <v>1870</v>
      </c>
      <c r="C9" s="30"/>
      <c r="D9" s="38">
        <v>6195</v>
      </c>
      <c r="E9" s="38">
        <v>2330</v>
      </c>
      <c r="F9" s="38">
        <v>823</v>
      </c>
      <c r="G9" s="38">
        <v>1349</v>
      </c>
      <c r="H9" s="38">
        <v>1693</v>
      </c>
      <c r="I9" s="30"/>
      <c r="J9" s="38">
        <v>10803</v>
      </c>
      <c r="K9" s="38">
        <v>3280</v>
      </c>
      <c r="L9" s="38">
        <v>781</v>
      </c>
      <c r="M9" s="38">
        <v>2424</v>
      </c>
      <c r="N9" s="38">
        <v>4318</v>
      </c>
      <c r="O9" s="30"/>
      <c r="P9" s="38">
        <v>29196</v>
      </c>
      <c r="Q9" s="38">
        <v>14209</v>
      </c>
      <c r="R9" s="38">
        <v>592</v>
      </c>
      <c r="S9" s="38">
        <v>6691</v>
      </c>
      <c r="T9" s="38">
        <v>7704</v>
      </c>
      <c r="U9" s="30"/>
      <c r="V9" s="38">
        <v>2760</v>
      </c>
      <c r="W9" s="38">
        <v>2322</v>
      </c>
      <c r="X9" s="38"/>
      <c r="Y9" s="38">
        <v>96</v>
      </c>
      <c r="Z9" s="38">
        <v>342</v>
      </c>
      <c r="AA9" s="30"/>
      <c r="AB9" s="38">
        <v>3031</v>
      </c>
      <c r="AC9" s="38">
        <v>1287</v>
      </c>
      <c r="AD9" s="38">
        <v>91</v>
      </c>
      <c r="AE9" s="38">
        <v>1653</v>
      </c>
      <c r="AF9" s="38"/>
      <c r="AG9" s="30"/>
      <c r="AH9" s="38">
        <v>9268</v>
      </c>
      <c r="AI9" s="38">
        <v>639</v>
      </c>
      <c r="AJ9" s="38">
        <v>735</v>
      </c>
      <c r="AK9" s="38">
        <v>5488</v>
      </c>
      <c r="AL9" s="38">
        <v>2406</v>
      </c>
      <c r="AM9" s="30"/>
      <c r="AN9" s="38">
        <v>29587</v>
      </c>
      <c r="AO9" s="38">
        <v>14151</v>
      </c>
      <c r="AP9" s="38">
        <v>4030</v>
      </c>
      <c r="AQ9" s="38">
        <v>8384</v>
      </c>
      <c r="AR9" s="38">
        <v>3022</v>
      </c>
      <c r="AS9" s="30"/>
      <c r="AT9" s="38">
        <v>4432</v>
      </c>
      <c r="AU9" s="38">
        <v>1193</v>
      </c>
      <c r="AV9" s="165">
        <v>1145</v>
      </c>
      <c r="AW9" s="38">
        <v>401</v>
      </c>
      <c r="AX9" s="38">
        <v>1693</v>
      </c>
      <c r="AY9" s="30"/>
      <c r="AZ9" s="38">
        <v>12937</v>
      </c>
      <c r="BA9" s="38">
        <v>-7364</v>
      </c>
      <c r="BB9" s="165">
        <f>38173-35965-1449</f>
        <v>759</v>
      </c>
      <c r="BC9" s="38">
        <v>19381</v>
      </c>
      <c r="BD9" s="38">
        <v>161</v>
      </c>
      <c r="BE9" s="37"/>
      <c r="BF9" s="38">
        <v>13739</v>
      </c>
      <c r="BG9" s="38">
        <v>758</v>
      </c>
      <c r="BH9" s="38">
        <v>2216</v>
      </c>
      <c r="BI9" s="38">
        <v>5866</v>
      </c>
      <c r="BJ9" s="38">
        <v>4899</v>
      </c>
      <c r="BK9" s="30"/>
      <c r="BL9" s="38">
        <v>24931</v>
      </c>
      <c r="BM9" s="38">
        <v>15718</v>
      </c>
      <c r="BN9" s="38">
        <v>4203</v>
      </c>
      <c r="BO9" s="39">
        <v>4523</v>
      </c>
      <c r="BP9" s="39">
        <v>487</v>
      </c>
      <c r="BQ9" s="30"/>
      <c r="BR9" s="39">
        <v>47076</v>
      </c>
      <c r="BS9" s="39">
        <v>16911</v>
      </c>
      <c r="BT9" s="39">
        <v>7479</v>
      </c>
      <c r="BU9" s="39">
        <v>6032</v>
      </c>
      <c r="BV9" s="39">
        <v>16654</v>
      </c>
      <c r="BW9" s="37"/>
      <c r="BX9" s="56">
        <v>52844</v>
      </c>
      <c r="BY9" s="56">
        <v>20877</v>
      </c>
      <c r="BZ9" s="39">
        <v>13331</v>
      </c>
      <c r="CA9" s="39">
        <v>8465</v>
      </c>
      <c r="CB9" s="39">
        <v>10171</v>
      </c>
      <c r="CC9" s="78"/>
      <c r="CD9" s="56">
        <v>32849</v>
      </c>
      <c r="CE9" s="56">
        <v>6516</v>
      </c>
      <c r="CF9" s="56">
        <v>11724</v>
      </c>
      <c r="CG9" s="56">
        <v>3351</v>
      </c>
      <c r="CH9" s="56">
        <v>11258</v>
      </c>
      <c r="CI9" s="78"/>
      <c r="CJ9" s="39">
        <v>19230</v>
      </c>
      <c r="CK9" s="23"/>
      <c r="CL9" s="23"/>
    </row>
    <row r="10" spans="1:90" ht="13.5" x14ac:dyDescent="0.25">
      <c r="A10" s="61" t="s">
        <v>134</v>
      </c>
      <c r="B10" s="38"/>
      <c r="C10" s="30"/>
      <c r="D10" s="38"/>
      <c r="E10" s="38"/>
      <c r="F10" s="38"/>
      <c r="G10" s="38"/>
      <c r="H10" s="38"/>
      <c r="I10" s="30"/>
      <c r="J10" s="38"/>
      <c r="K10" s="38"/>
      <c r="L10" s="38"/>
      <c r="M10" s="38"/>
      <c r="N10" s="38"/>
      <c r="O10" s="30"/>
      <c r="P10" s="38"/>
      <c r="Q10" s="38"/>
      <c r="R10" s="38"/>
      <c r="S10" s="38"/>
      <c r="T10" s="38"/>
      <c r="U10" s="30"/>
      <c r="V10" s="38"/>
      <c r="W10" s="38"/>
      <c r="X10" s="38"/>
      <c r="Y10" s="38"/>
      <c r="Z10" s="38"/>
      <c r="AA10" s="30"/>
      <c r="AB10" s="38"/>
      <c r="AC10" s="38"/>
      <c r="AD10" s="38"/>
      <c r="AE10" s="38"/>
      <c r="AF10" s="38"/>
      <c r="AG10" s="30"/>
      <c r="AH10" s="38"/>
      <c r="AI10" s="38"/>
      <c r="AJ10" s="38"/>
      <c r="AK10" s="38"/>
      <c r="AL10" s="38"/>
      <c r="AM10" s="30"/>
      <c r="AN10" s="38"/>
      <c r="AO10" s="38"/>
      <c r="AP10" s="38"/>
      <c r="AQ10" s="38"/>
      <c r="AR10" s="38"/>
      <c r="AS10" s="30"/>
      <c r="AT10" s="38">
        <v>27584</v>
      </c>
      <c r="AU10" s="38">
        <v>1607</v>
      </c>
      <c r="AV10" s="165"/>
      <c r="AW10" s="38">
        <v>3445</v>
      </c>
      <c r="AX10" s="38">
        <v>22532</v>
      </c>
      <c r="AY10" s="30"/>
      <c r="AZ10" s="38">
        <v>77315</v>
      </c>
      <c r="BA10" s="38">
        <v>63377</v>
      </c>
      <c r="BB10" s="165">
        <v>3808</v>
      </c>
      <c r="BC10" s="38">
        <v>4425</v>
      </c>
      <c r="BD10" s="38">
        <v>5705</v>
      </c>
      <c r="BE10" s="37"/>
      <c r="BF10" s="38">
        <v>32780</v>
      </c>
      <c r="BG10" s="38">
        <v>10841</v>
      </c>
      <c r="BH10" s="38">
        <v>9295</v>
      </c>
      <c r="BI10" s="38">
        <v>11793</v>
      </c>
      <c r="BJ10" s="38">
        <v>851</v>
      </c>
      <c r="BK10" s="30"/>
      <c r="BL10" s="38">
        <v>0</v>
      </c>
      <c r="BM10" s="38">
        <v>0</v>
      </c>
      <c r="BN10" s="57">
        <v>0</v>
      </c>
      <c r="BO10" s="39">
        <v>-3</v>
      </c>
      <c r="BP10" s="39">
        <v>3</v>
      </c>
      <c r="BQ10" s="30"/>
      <c r="BR10" s="56">
        <v>32936</v>
      </c>
      <c r="BS10" s="56">
        <v>28016</v>
      </c>
      <c r="BT10" s="56">
        <v>0</v>
      </c>
      <c r="BU10" s="56">
        <v>4920</v>
      </c>
      <c r="BV10" s="83">
        <v>0</v>
      </c>
      <c r="BW10" s="37"/>
      <c r="BX10" s="56">
        <v>14236</v>
      </c>
      <c r="BY10" s="56">
        <v>4005</v>
      </c>
      <c r="BZ10" s="56">
        <v>5645</v>
      </c>
      <c r="CA10" s="56">
        <v>3578</v>
      </c>
      <c r="CB10" s="56">
        <v>1008</v>
      </c>
      <c r="CC10" s="78"/>
      <c r="CD10" s="56">
        <v>62225</v>
      </c>
      <c r="CE10" s="56">
        <v>22377</v>
      </c>
      <c r="CF10" s="56">
        <v>24952</v>
      </c>
      <c r="CG10" s="56">
        <v>13137</v>
      </c>
      <c r="CH10" s="56">
        <v>1759</v>
      </c>
      <c r="CI10" s="78"/>
      <c r="CJ10" s="39">
        <v>168559</v>
      </c>
      <c r="CK10" s="23"/>
      <c r="CL10" s="23"/>
    </row>
    <row r="11" spans="1:90" x14ac:dyDescent="0.2">
      <c r="A11" s="61" t="s">
        <v>125</v>
      </c>
      <c r="B11" s="38">
        <v>67447</v>
      </c>
      <c r="C11" s="30"/>
      <c r="D11" s="38">
        <v>372636</v>
      </c>
      <c r="E11" s="38">
        <v>92092</v>
      </c>
      <c r="F11" s="38">
        <v>98112</v>
      </c>
      <c r="G11" s="38">
        <v>95794</v>
      </c>
      <c r="H11" s="38">
        <v>86638</v>
      </c>
      <c r="I11" s="30"/>
      <c r="J11" s="38">
        <v>408231</v>
      </c>
      <c r="K11" s="38">
        <v>108325</v>
      </c>
      <c r="L11" s="38">
        <v>129147</v>
      </c>
      <c r="M11" s="38">
        <v>110483</v>
      </c>
      <c r="N11" s="38">
        <v>60276</v>
      </c>
      <c r="O11" s="30"/>
      <c r="P11" s="38">
        <v>187366</v>
      </c>
      <c r="Q11" s="38">
        <v>49510</v>
      </c>
      <c r="R11" s="38">
        <v>49668</v>
      </c>
      <c r="S11" s="38">
        <v>44773</v>
      </c>
      <c r="T11" s="38">
        <v>43415</v>
      </c>
      <c r="U11" s="30"/>
      <c r="V11" s="38">
        <v>196223</v>
      </c>
      <c r="W11" s="38">
        <v>40668</v>
      </c>
      <c r="X11" s="38">
        <v>47168</v>
      </c>
      <c r="Y11" s="38">
        <v>58420</v>
      </c>
      <c r="Z11" s="38">
        <v>49967</v>
      </c>
      <c r="AA11" s="30"/>
      <c r="AB11" s="38">
        <v>147632</v>
      </c>
      <c r="AC11" s="38">
        <v>45766</v>
      </c>
      <c r="AD11" s="38">
        <v>42161</v>
      </c>
      <c r="AE11" s="38">
        <v>34338</v>
      </c>
      <c r="AF11" s="38">
        <v>25367</v>
      </c>
      <c r="AG11" s="30"/>
      <c r="AH11" s="38">
        <v>106296</v>
      </c>
      <c r="AI11" s="38">
        <v>34254</v>
      </c>
      <c r="AJ11" s="38">
        <v>29298</v>
      </c>
      <c r="AK11" s="38">
        <v>23047</v>
      </c>
      <c r="AL11" s="38">
        <v>19697</v>
      </c>
      <c r="AM11" s="30"/>
      <c r="AN11" s="38">
        <v>105744</v>
      </c>
      <c r="AO11" s="38">
        <v>27081</v>
      </c>
      <c r="AP11" s="38">
        <v>26285</v>
      </c>
      <c r="AQ11" s="38">
        <v>26918</v>
      </c>
      <c r="AR11" s="38">
        <v>25460</v>
      </c>
      <c r="AS11" s="30"/>
      <c r="AT11" s="38">
        <v>92466</v>
      </c>
      <c r="AU11" s="38">
        <v>31295</v>
      </c>
      <c r="AV11" s="165">
        <v>23518</v>
      </c>
      <c r="AW11" s="38">
        <v>19362</v>
      </c>
      <c r="AX11" s="38">
        <v>18291</v>
      </c>
      <c r="AY11" s="30"/>
      <c r="AZ11" s="38">
        <v>87199</v>
      </c>
      <c r="BA11" s="38">
        <v>28874</v>
      </c>
      <c r="BB11" s="165">
        <v>23520</v>
      </c>
      <c r="BC11" s="38">
        <v>19923</v>
      </c>
      <c r="BD11" s="38">
        <v>14882</v>
      </c>
      <c r="BE11" s="37"/>
      <c r="BF11" s="38">
        <v>87004</v>
      </c>
      <c r="BG11" s="38">
        <v>21324</v>
      </c>
      <c r="BH11" s="38">
        <v>21219</v>
      </c>
      <c r="BI11" s="38">
        <v>20047</v>
      </c>
      <c r="BJ11" s="38">
        <v>24414</v>
      </c>
      <c r="BK11" s="30"/>
      <c r="BL11" s="38">
        <v>106141</v>
      </c>
      <c r="BM11" s="38">
        <v>34485</v>
      </c>
      <c r="BN11" s="38">
        <v>25276</v>
      </c>
      <c r="BO11" s="39">
        <f>28602-8081</f>
        <v>20521</v>
      </c>
      <c r="BP11" s="39">
        <v>25859</v>
      </c>
      <c r="BQ11" s="30"/>
      <c r="BR11" s="39">
        <v>103123</v>
      </c>
      <c r="BS11" s="39">
        <v>35054</v>
      </c>
      <c r="BT11" s="39">
        <v>30986</v>
      </c>
      <c r="BU11" s="39">
        <v>23748</v>
      </c>
      <c r="BV11" s="39">
        <v>13335</v>
      </c>
      <c r="BW11" s="37"/>
      <c r="BX11" s="56">
        <v>84333</v>
      </c>
      <c r="BY11" s="56">
        <v>27352</v>
      </c>
      <c r="BZ11" s="39">
        <v>19444</v>
      </c>
      <c r="CA11" s="39">
        <v>22448</v>
      </c>
      <c r="CB11" s="39">
        <v>15089</v>
      </c>
      <c r="CC11" s="78"/>
      <c r="CD11" s="56">
        <v>127603</v>
      </c>
      <c r="CE11" s="56">
        <v>37443</v>
      </c>
      <c r="CF11" s="56">
        <v>33886</v>
      </c>
      <c r="CG11" s="56">
        <v>34679</v>
      </c>
      <c r="CH11" s="56">
        <v>21595</v>
      </c>
      <c r="CI11" s="78"/>
      <c r="CJ11" s="39">
        <v>123357</v>
      </c>
      <c r="CK11" s="23"/>
      <c r="CL11" s="23"/>
    </row>
    <row r="12" spans="1:90" x14ac:dyDescent="0.2">
      <c r="A12" s="61" t="s">
        <v>405</v>
      </c>
      <c r="B12" s="38">
        <v>39508</v>
      </c>
      <c r="C12" s="30"/>
      <c r="D12" s="38">
        <v>90126</v>
      </c>
      <c r="E12" s="38">
        <v>37044</v>
      </c>
      <c r="F12" s="38">
        <v>22291</v>
      </c>
      <c r="G12" s="38">
        <v>12686</v>
      </c>
      <c r="H12" s="38">
        <v>18105</v>
      </c>
      <c r="I12" s="30"/>
      <c r="J12" s="38">
        <v>21822</v>
      </c>
      <c r="K12" s="38">
        <v>-3320</v>
      </c>
      <c r="L12" s="38">
        <v>-3079</v>
      </c>
      <c r="M12" s="38">
        <v>8628</v>
      </c>
      <c r="N12" s="38">
        <v>19594</v>
      </c>
      <c r="O12" s="30"/>
      <c r="P12" s="38">
        <v>48197</v>
      </c>
      <c r="Q12" s="38">
        <v>17132</v>
      </c>
      <c r="R12" s="38">
        <v>45693</v>
      </c>
      <c r="S12" s="38">
        <v>46668</v>
      </c>
      <c r="T12" s="38">
        <v>37498</v>
      </c>
      <c r="U12" s="30"/>
      <c r="V12" s="38">
        <v>226359</v>
      </c>
      <c r="W12" s="38">
        <v>69870</v>
      </c>
      <c r="X12" s="38">
        <v>48121</v>
      </c>
      <c r="Y12" s="38">
        <v>52382</v>
      </c>
      <c r="Z12" s="38">
        <v>55986</v>
      </c>
      <c r="AA12" s="30"/>
      <c r="AB12" s="38">
        <v>166012</v>
      </c>
      <c r="AC12" s="38">
        <v>41215</v>
      </c>
      <c r="AD12" s="38">
        <v>43244</v>
      </c>
      <c r="AE12" s="38">
        <v>38776</v>
      </c>
      <c r="AF12" s="38">
        <v>42777</v>
      </c>
      <c r="AG12" s="30"/>
      <c r="AH12" s="38">
        <v>166286</v>
      </c>
      <c r="AI12" s="38">
        <v>43655</v>
      </c>
      <c r="AJ12" s="38">
        <v>38432</v>
      </c>
      <c r="AK12" s="38">
        <v>41034</v>
      </c>
      <c r="AL12" s="38">
        <v>43165</v>
      </c>
      <c r="AM12" s="30"/>
      <c r="AN12" s="38">
        <v>170810</v>
      </c>
      <c r="AO12" s="38">
        <v>38701</v>
      </c>
      <c r="AP12" s="38">
        <v>41401</v>
      </c>
      <c r="AQ12" s="38">
        <v>46886</v>
      </c>
      <c r="AR12" s="38">
        <v>43822</v>
      </c>
      <c r="AS12" s="30"/>
      <c r="AT12" s="38">
        <v>167647</v>
      </c>
      <c r="AU12" s="38">
        <v>55733</v>
      </c>
      <c r="AV12" s="165">
        <v>37125</v>
      </c>
      <c r="AW12" s="38">
        <v>31559</v>
      </c>
      <c r="AX12" s="38">
        <v>43230</v>
      </c>
      <c r="AY12" s="30"/>
      <c r="AZ12" s="38">
        <v>177139</v>
      </c>
      <c r="BA12" s="38">
        <v>51879</v>
      </c>
      <c r="BB12" s="165">
        <v>42194</v>
      </c>
      <c r="BC12" s="38">
        <v>38208</v>
      </c>
      <c r="BD12" s="38">
        <v>44858</v>
      </c>
      <c r="BE12" s="37"/>
      <c r="BF12" s="38">
        <v>176369</v>
      </c>
      <c r="BG12" s="38">
        <v>52546</v>
      </c>
      <c r="BH12" s="38">
        <v>34516</v>
      </c>
      <c r="BI12" s="38">
        <v>56857</v>
      </c>
      <c r="BJ12" s="38">
        <v>39074</v>
      </c>
      <c r="BK12" s="30"/>
      <c r="BL12" s="38">
        <v>146254</v>
      </c>
      <c r="BM12" s="38">
        <v>34244</v>
      </c>
      <c r="BN12" s="38">
        <v>39187</v>
      </c>
      <c r="BO12" s="39">
        <v>41102</v>
      </c>
      <c r="BP12" s="39">
        <v>31721</v>
      </c>
      <c r="BQ12" s="30"/>
      <c r="BR12" s="39">
        <v>116012</v>
      </c>
      <c r="BS12" s="39">
        <v>27304</v>
      </c>
      <c r="BT12" s="39">
        <v>36204</v>
      </c>
      <c r="BU12" s="39">
        <v>22047</v>
      </c>
      <c r="BV12" s="39">
        <v>30457</v>
      </c>
      <c r="BW12" s="37"/>
      <c r="BX12" s="56">
        <v>142240</v>
      </c>
      <c r="BY12" s="56">
        <v>36438</v>
      </c>
      <c r="BZ12" s="39">
        <v>30939</v>
      </c>
      <c r="CA12" s="39">
        <v>42157</v>
      </c>
      <c r="CB12" s="39">
        <v>32706</v>
      </c>
      <c r="CC12" s="78"/>
      <c r="CD12" s="56">
        <v>129573</v>
      </c>
      <c r="CE12" s="56">
        <v>36669</v>
      </c>
      <c r="CF12" s="56">
        <v>32183</v>
      </c>
      <c r="CG12" s="56">
        <v>32592</v>
      </c>
      <c r="CH12" s="56">
        <v>28129</v>
      </c>
      <c r="CI12" s="78"/>
      <c r="CJ12" s="39">
        <v>138859</v>
      </c>
      <c r="CK12" s="23"/>
      <c r="CL12" s="23"/>
    </row>
    <row r="13" spans="1:90" x14ac:dyDescent="0.2">
      <c r="A13" s="61" t="s">
        <v>124</v>
      </c>
      <c r="B13" s="38"/>
      <c r="C13" s="30"/>
      <c r="D13" s="38"/>
      <c r="E13" s="38"/>
      <c r="F13" s="38"/>
      <c r="G13" s="38"/>
      <c r="H13" s="38"/>
      <c r="I13" s="30"/>
      <c r="J13" s="38"/>
      <c r="K13" s="38"/>
      <c r="L13" s="38"/>
      <c r="M13" s="38"/>
      <c r="N13" s="38"/>
      <c r="O13" s="30"/>
      <c r="P13" s="38"/>
      <c r="Q13" s="38"/>
      <c r="R13" s="38"/>
      <c r="S13" s="38"/>
      <c r="T13" s="38"/>
      <c r="U13" s="30"/>
      <c r="V13" s="38"/>
      <c r="W13" s="38"/>
      <c r="X13" s="38"/>
      <c r="Y13" s="38"/>
      <c r="Z13" s="38"/>
      <c r="AA13" s="30"/>
      <c r="AB13" s="38"/>
      <c r="AC13" s="38"/>
      <c r="AD13" s="38"/>
      <c r="AE13" s="38"/>
      <c r="AF13" s="38"/>
      <c r="AG13" s="30"/>
      <c r="AH13" s="38"/>
      <c r="AI13" s="38"/>
      <c r="AJ13" s="38"/>
      <c r="AK13" s="38"/>
      <c r="AL13" s="38"/>
      <c r="AM13" s="30"/>
      <c r="AN13" s="38"/>
      <c r="AO13" s="38"/>
      <c r="AP13" s="38"/>
      <c r="AQ13" s="38"/>
      <c r="AR13" s="38"/>
      <c r="AS13" s="30"/>
      <c r="AT13" s="38"/>
      <c r="AU13" s="38"/>
      <c r="AV13" s="165"/>
      <c r="AW13" s="38"/>
      <c r="AX13" s="38"/>
      <c r="AY13" s="30"/>
      <c r="AZ13" s="38">
        <v>0</v>
      </c>
      <c r="BA13" s="38">
        <v>0</v>
      </c>
      <c r="BB13" s="165">
        <v>0</v>
      </c>
      <c r="BC13" s="38">
        <v>0</v>
      </c>
      <c r="BD13" s="38">
        <v>0</v>
      </c>
      <c r="BE13" s="37"/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0"/>
      <c r="BL13" s="38">
        <v>293147</v>
      </c>
      <c r="BM13" s="38">
        <v>0</v>
      </c>
      <c r="BN13" s="38">
        <v>293147</v>
      </c>
      <c r="BO13" s="39">
        <v>0</v>
      </c>
      <c r="BP13" s="39">
        <v>0</v>
      </c>
      <c r="BQ13" s="30"/>
      <c r="BR13" s="56">
        <v>257508</v>
      </c>
      <c r="BS13" s="56">
        <v>0</v>
      </c>
      <c r="BT13" s="56">
        <v>0</v>
      </c>
      <c r="BU13" s="56">
        <v>257508</v>
      </c>
      <c r="BV13" s="83">
        <v>0</v>
      </c>
      <c r="BW13" s="37"/>
      <c r="BX13" s="83">
        <v>964</v>
      </c>
      <c r="BY13" s="83">
        <v>0</v>
      </c>
      <c r="BZ13" s="56">
        <v>0</v>
      </c>
      <c r="CA13" s="56">
        <v>964</v>
      </c>
      <c r="CB13" s="56">
        <v>0</v>
      </c>
      <c r="CC13" s="78"/>
      <c r="CD13" s="56">
        <v>-21647</v>
      </c>
      <c r="CE13" s="56">
        <v>0</v>
      </c>
      <c r="CF13" s="56">
        <v>-21647</v>
      </c>
      <c r="CG13" s="56">
        <v>0</v>
      </c>
      <c r="CH13" s="56">
        <v>0</v>
      </c>
      <c r="CI13" s="78"/>
      <c r="CJ13" s="39">
        <v>2472</v>
      </c>
      <c r="CK13" s="23"/>
      <c r="CL13" s="23"/>
    </row>
    <row r="14" spans="1:90" x14ac:dyDescent="0.2">
      <c r="A14" s="61" t="s">
        <v>256</v>
      </c>
      <c r="B14" s="38">
        <v>179883</v>
      </c>
      <c r="C14" s="30"/>
      <c r="D14" s="38">
        <v>445186</v>
      </c>
      <c r="E14" s="38">
        <v>95388</v>
      </c>
      <c r="F14" s="38">
        <v>82356</v>
      </c>
      <c r="G14" s="38">
        <v>123977</v>
      </c>
      <c r="H14" s="38">
        <v>143465</v>
      </c>
      <c r="I14" s="30"/>
      <c r="J14" s="38">
        <v>520008</v>
      </c>
      <c r="K14" s="38">
        <v>149699</v>
      </c>
      <c r="L14" s="38">
        <v>100893</v>
      </c>
      <c r="M14" s="38">
        <v>129044</v>
      </c>
      <c r="N14" s="38">
        <v>140372</v>
      </c>
      <c r="O14" s="30"/>
      <c r="P14" s="38">
        <v>435181</v>
      </c>
      <c r="Q14" s="38">
        <v>156379</v>
      </c>
      <c r="R14" s="38">
        <v>87675</v>
      </c>
      <c r="S14" s="38">
        <v>84837</v>
      </c>
      <c r="T14" s="38">
        <v>106290</v>
      </c>
      <c r="U14" s="30"/>
      <c r="V14" s="38">
        <v>682731</v>
      </c>
      <c r="W14" s="38">
        <v>143897</v>
      </c>
      <c r="X14" s="38">
        <v>137989</v>
      </c>
      <c r="Y14" s="38">
        <v>219176</v>
      </c>
      <c r="Z14" s="38">
        <v>181669</v>
      </c>
      <c r="AA14" s="30"/>
      <c r="AB14" s="38">
        <v>512810</v>
      </c>
      <c r="AC14" s="38">
        <v>202720</v>
      </c>
      <c r="AD14" s="38">
        <v>117399</v>
      </c>
      <c r="AE14" s="38">
        <v>77818</v>
      </c>
      <c r="AF14" s="38">
        <v>114873</v>
      </c>
      <c r="AG14" s="30"/>
      <c r="AH14" s="38">
        <v>234817</v>
      </c>
      <c r="AI14" s="38">
        <v>73987</v>
      </c>
      <c r="AJ14" s="38">
        <v>44675</v>
      </c>
      <c r="AK14" s="38">
        <v>56496</v>
      </c>
      <c r="AL14" s="38">
        <v>59659</v>
      </c>
      <c r="AM14" s="30"/>
      <c r="AN14" s="38">
        <v>269146</v>
      </c>
      <c r="AO14" s="38">
        <v>74216</v>
      </c>
      <c r="AP14" s="38">
        <v>57711</v>
      </c>
      <c r="AQ14" s="38">
        <v>79915</v>
      </c>
      <c r="AR14" s="38">
        <v>57304</v>
      </c>
      <c r="AS14" s="30"/>
      <c r="AT14" s="38">
        <v>194118</v>
      </c>
      <c r="AU14" s="38">
        <v>42463</v>
      </c>
      <c r="AV14" s="165">
        <v>66151</v>
      </c>
      <c r="AW14" s="38">
        <v>62066</v>
      </c>
      <c r="AX14" s="38">
        <v>23438</v>
      </c>
      <c r="AY14" s="30"/>
      <c r="AZ14" s="38">
        <v>409408</v>
      </c>
      <c r="BA14" s="38">
        <v>106151</v>
      </c>
      <c r="BB14" s="165">
        <v>70828</v>
      </c>
      <c r="BC14" s="38">
        <v>74000</v>
      </c>
      <c r="BD14" s="38">
        <v>158429</v>
      </c>
      <c r="BE14" s="37"/>
      <c r="BF14" s="38">
        <v>904424</v>
      </c>
      <c r="BG14" s="38">
        <v>266583</v>
      </c>
      <c r="BH14" s="38">
        <v>226285</v>
      </c>
      <c r="BI14" s="38">
        <v>186984</v>
      </c>
      <c r="BJ14" s="38">
        <v>224572</v>
      </c>
      <c r="BK14" s="30"/>
      <c r="BL14" s="38">
        <v>219548</v>
      </c>
      <c r="BM14" s="38">
        <v>219548</v>
      </c>
      <c r="BN14" s="38">
        <v>0</v>
      </c>
      <c r="BO14" s="39">
        <v>0</v>
      </c>
      <c r="BP14" s="39">
        <v>0</v>
      </c>
      <c r="BQ14" s="30"/>
      <c r="BR14" s="56">
        <v>0</v>
      </c>
      <c r="BS14" s="56">
        <v>0</v>
      </c>
      <c r="BT14" s="56">
        <v>0</v>
      </c>
      <c r="BU14" s="56">
        <v>0</v>
      </c>
      <c r="BV14" s="83">
        <v>0</v>
      </c>
      <c r="BW14" s="37"/>
      <c r="BX14" s="83">
        <v>0</v>
      </c>
      <c r="BY14" s="83">
        <v>0</v>
      </c>
      <c r="BZ14" s="56">
        <v>0</v>
      </c>
      <c r="CA14" s="56">
        <v>0</v>
      </c>
      <c r="CB14" s="56">
        <v>0</v>
      </c>
      <c r="CC14" s="78"/>
      <c r="CD14" s="56">
        <v>0</v>
      </c>
      <c r="CE14" s="56">
        <v>0</v>
      </c>
      <c r="CF14" s="56">
        <v>0</v>
      </c>
      <c r="CG14" s="56">
        <v>0</v>
      </c>
      <c r="CH14" s="56">
        <v>0</v>
      </c>
      <c r="CI14" s="78"/>
      <c r="CJ14" s="39">
        <v>0</v>
      </c>
      <c r="CK14" s="23"/>
      <c r="CL14" s="23"/>
    </row>
    <row r="15" spans="1:90" x14ac:dyDescent="0.2">
      <c r="A15" s="61" t="s">
        <v>474</v>
      </c>
      <c r="B15" s="38">
        <v>330472</v>
      </c>
      <c r="C15" s="30"/>
      <c r="D15" s="38">
        <v>1249425</v>
      </c>
      <c r="E15" s="38">
        <v>329571</v>
      </c>
      <c r="F15" s="38">
        <v>325360</v>
      </c>
      <c r="G15" s="38">
        <v>296226</v>
      </c>
      <c r="H15" s="38">
        <v>298268</v>
      </c>
      <c r="I15" s="30"/>
      <c r="J15" s="38">
        <v>1077575</v>
      </c>
      <c r="K15" s="38">
        <v>260646</v>
      </c>
      <c r="L15" s="38">
        <v>276835</v>
      </c>
      <c r="M15" s="38">
        <v>263389</v>
      </c>
      <c r="N15" s="38">
        <v>276705</v>
      </c>
      <c r="O15" s="30"/>
      <c r="P15" s="38">
        <v>947614</v>
      </c>
      <c r="Q15" s="38">
        <v>233845</v>
      </c>
      <c r="R15" s="38">
        <v>241131</v>
      </c>
      <c r="S15" s="38">
        <v>229225</v>
      </c>
      <c r="T15" s="38">
        <v>243413</v>
      </c>
      <c r="U15" s="30"/>
      <c r="V15" s="38">
        <v>893486</v>
      </c>
      <c r="W15" s="38">
        <v>217488</v>
      </c>
      <c r="X15" s="38">
        <v>228366</v>
      </c>
      <c r="Y15" s="38">
        <v>221240</v>
      </c>
      <c r="Z15" s="38">
        <v>226392</v>
      </c>
      <c r="AA15" s="30"/>
      <c r="AB15" s="38">
        <v>874005</v>
      </c>
      <c r="AC15" s="38">
        <v>221054</v>
      </c>
      <c r="AD15" s="38">
        <v>226800</v>
      </c>
      <c r="AE15" s="38">
        <v>213199</v>
      </c>
      <c r="AF15" s="38">
        <v>212952</v>
      </c>
      <c r="AG15" s="30"/>
      <c r="AH15" s="38"/>
      <c r="AI15" s="38"/>
      <c r="AJ15" s="38"/>
      <c r="AK15" s="38"/>
      <c r="AL15" s="38"/>
      <c r="AM15" s="30"/>
      <c r="AN15" s="38"/>
      <c r="AO15" s="38"/>
      <c r="AP15" s="38"/>
      <c r="AQ15" s="38"/>
      <c r="AR15" s="38"/>
      <c r="AS15" s="30"/>
      <c r="AT15" s="38"/>
      <c r="AU15" s="38"/>
      <c r="AV15" s="165"/>
      <c r="AW15" s="38"/>
      <c r="AX15" s="38"/>
      <c r="AY15" s="30"/>
      <c r="AZ15" s="38"/>
      <c r="BA15" s="38"/>
      <c r="BB15" s="165"/>
      <c r="BC15" s="38"/>
      <c r="BD15" s="38"/>
      <c r="BE15" s="37"/>
      <c r="BF15" s="38"/>
      <c r="BG15" s="38"/>
      <c r="BH15" s="38"/>
      <c r="BI15" s="38"/>
      <c r="BJ15" s="38"/>
      <c r="BK15" s="30"/>
      <c r="BL15" s="38"/>
      <c r="BM15" s="38"/>
      <c r="BN15" s="38"/>
      <c r="BO15" s="39"/>
      <c r="BP15" s="39"/>
      <c r="BQ15" s="30"/>
      <c r="BR15" s="56"/>
      <c r="BS15" s="56"/>
      <c r="BT15" s="56"/>
      <c r="BU15" s="56"/>
      <c r="BV15" s="83"/>
      <c r="BW15" s="37"/>
      <c r="BX15" s="83"/>
      <c r="BY15" s="83"/>
      <c r="BZ15" s="56"/>
      <c r="CA15" s="56"/>
      <c r="CB15" s="56"/>
      <c r="CC15" s="78"/>
      <c r="CD15" s="56"/>
      <c r="CE15" s="56"/>
      <c r="CF15" s="56"/>
      <c r="CG15" s="56"/>
      <c r="CH15" s="56"/>
      <c r="CI15" s="78"/>
      <c r="CJ15" s="39"/>
      <c r="CK15" s="23"/>
      <c r="CL15" s="23"/>
    </row>
    <row r="16" spans="1:90" x14ac:dyDescent="0.2">
      <c r="A16" s="61" t="s">
        <v>552</v>
      </c>
      <c r="B16" s="38">
        <v>35823</v>
      </c>
      <c r="C16" s="30"/>
      <c r="D16" s="38">
        <v>169020</v>
      </c>
      <c r="E16" s="38">
        <v>48718</v>
      </c>
      <c r="F16" s="38">
        <v>42489</v>
      </c>
      <c r="G16" s="38">
        <v>38695</v>
      </c>
      <c r="H16" s="38">
        <v>39118</v>
      </c>
      <c r="I16" s="30"/>
      <c r="J16" s="38">
        <v>164784</v>
      </c>
      <c r="K16" s="38">
        <v>53868</v>
      </c>
      <c r="L16" s="38">
        <v>37527</v>
      </c>
      <c r="M16" s="38">
        <v>37046</v>
      </c>
      <c r="N16" s="38">
        <v>36342</v>
      </c>
      <c r="O16" s="30"/>
      <c r="P16" s="38">
        <v>134561</v>
      </c>
      <c r="Q16" s="38">
        <v>35767</v>
      </c>
      <c r="R16" s="38"/>
      <c r="S16" s="38"/>
      <c r="T16" s="38"/>
      <c r="U16" s="30"/>
      <c r="V16" s="38"/>
      <c r="W16" s="38"/>
      <c r="X16" s="38"/>
      <c r="Y16" s="38"/>
      <c r="Z16" s="38"/>
      <c r="AA16" s="30"/>
      <c r="AB16" s="38"/>
      <c r="AC16" s="38"/>
      <c r="AD16" s="38"/>
      <c r="AE16" s="38"/>
      <c r="AF16" s="38"/>
      <c r="AG16" s="30"/>
      <c r="AH16" s="38"/>
      <c r="AI16" s="38"/>
      <c r="AJ16" s="38"/>
      <c r="AK16" s="38"/>
      <c r="AL16" s="38"/>
      <c r="AM16" s="30"/>
      <c r="AN16" s="38"/>
      <c r="AO16" s="38"/>
      <c r="AP16" s="38"/>
      <c r="AQ16" s="38"/>
      <c r="AR16" s="38"/>
      <c r="AS16" s="30"/>
      <c r="AT16" s="38"/>
      <c r="AU16" s="38"/>
      <c r="AV16" s="165"/>
      <c r="AW16" s="38"/>
      <c r="AX16" s="38"/>
      <c r="AY16" s="30"/>
      <c r="AZ16" s="38"/>
      <c r="BA16" s="38"/>
      <c r="BB16" s="165"/>
      <c r="BC16" s="38"/>
      <c r="BD16" s="38"/>
      <c r="BE16" s="37"/>
      <c r="BF16" s="38"/>
      <c r="BG16" s="38"/>
      <c r="BH16" s="38"/>
      <c r="BI16" s="38"/>
      <c r="BJ16" s="38"/>
      <c r="BK16" s="30"/>
      <c r="BL16" s="38"/>
      <c r="BM16" s="38"/>
      <c r="BN16" s="38"/>
      <c r="BO16" s="39"/>
      <c r="BP16" s="39"/>
      <c r="BQ16" s="30"/>
      <c r="BR16" s="56"/>
      <c r="BS16" s="56"/>
      <c r="BT16" s="56"/>
      <c r="BU16" s="56"/>
      <c r="BV16" s="83"/>
      <c r="BW16" s="37"/>
      <c r="BX16" s="83"/>
      <c r="BY16" s="83"/>
      <c r="BZ16" s="56"/>
      <c r="CA16" s="56"/>
      <c r="CB16" s="56"/>
      <c r="CC16" s="78"/>
      <c r="CD16" s="56"/>
      <c r="CE16" s="56"/>
      <c r="CF16" s="56"/>
      <c r="CG16" s="56"/>
      <c r="CH16" s="56"/>
      <c r="CI16" s="78"/>
      <c r="CJ16" s="39"/>
      <c r="CK16" s="23"/>
      <c r="CL16" s="23"/>
    </row>
    <row r="17" spans="1:90" s="24" customFormat="1" x14ac:dyDescent="0.2">
      <c r="A17" s="60" t="s">
        <v>118</v>
      </c>
      <c r="B17" s="46">
        <v>7172833</v>
      </c>
      <c r="C17" s="32"/>
      <c r="D17" s="46">
        <v>27539506</v>
      </c>
      <c r="E17" s="46">
        <v>7331187</v>
      </c>
      <c r="F17" s="46">
        <v>6443604</v>
      </c>
      <c r="G17" s="46">
        <v>6350852</v>
      </c>
      <c r="H17" s="46">
        <v>7413863</v>
      </c>
      <c r="I17" s="32"/>
      <c r="J17" s="46">
        <v>31235008</v>
      </c>
      <c r="K17" s="46">
        <v>8357208</v>
      </c>
      <c r="L17" s="46">
        <v>7642681</v>
      </c>
      <c r="M17" s="46">
        <v>7361578</v>
      </c>
      <c r="N17" s="46">
        <v>7873541</v>
      </c>
      <c r="O17" s="32"/>
      <c r="P17" s="46">
        <v>44020952</v>
      </c>
      <c r="Q17" s="46">
        <v>11139988</v>
      </c>
      <c r="R17" s="46">
        <v>10982094</v>
      </c>
      <c r="S17" s="46">
        <v>10593124</v>
      </c>
      <c r="T17" s="46">
        <v>11305746</v>
      </c>
      <c r="U17" s="32"/>
      <c r="V17" s="46">
        <v>30076258</v>
      </c>
      <c r="W17" s="46">
        <v>7354161</v>
      </c>
      <c r="X17" s="46">
        <v>8018616</v>
      </c>
      <c r="Y17" s="46">
        <v>7462464</v>
      </c>
      <c r="Z17" s="46">
        <v>7241463</v>
      </c>
      <c r="AA17" s="32"/>
      <c r="AB17" s="46">
        <v>21274589</v>
      </c>
      <c r="AC17" s="46">
        <v>5941197</v>
      </c>
      <c r="AD17" s="46">
        <v>5479576</v>
      </c>
      <c r="AE17" s="46">
        <v>4793793</v>
      </c>
      <c r="AF17" s="46">
        <v>5060023</v>
      </c>
      <c r="AG17" s="32"/>
      <c r="AH17" s="46">
        <v>18176505</v>
      </c>
      <c r="AI17" s="46">
        <v>4722785</v>
      </c>
      <c r="AJ17" s="46">
        <v>4511863</v>
      </c>
      <c r="AK17" s="46">
        <v>4354816</v>
      </c>
      <c r="AL17" s="46">
        <v>4587041</v>
      </c>
      <c r="AM17" s="32"/>
      <c r="AN17" s="46">
        <v>15796298</v>
      </c>
      <c r="AO17" s="46">
        <v>4136953</v>
      </c>
      <c r="AP17" s="46">
        <v>4072783</v>
      </c>
      <c r="AQ17" s="46">
        <v>3579515</v>
      </c>
      <c r="AR17" s="46">
        <v>4007047</v>
      </c>
      <c r="AS17" s="32"/>
      <c r="AT17" s="46">
        <v>12672770</v>
      </c>
      <c r="AU17" s="46">
        <v>3288572</v>
      </c>
      <c r="AV17" s="182">
        <v>3344643</v>
      </c>
      <c r="AW17" s="46">
        <v>3051002</v>
      </c>
      <c r="AX17" s="46">
        <v>2988553</v>
      </c>
      <c r="AY17" s="32"/>
      <c r="AZ17" s="46">
        <v>11405689</v>
      </c>
      <c r="BA17" s="46">
        <v>3043491</v>
      </c>
      <c r="BB17" s="182">
        <f>2831388-35965-1449</f>
        <v>2793974</v>
      </c>
      <c r="BC17" s="46">
        <v>2858534</v>
      </c>
      <c r="BD17" s="46">
        <v>2709690</v>
      </c>
      <c r="BE17" s="37"/>
      <c r="BF17" s="46">
        <v>11255678</v>
      </c>
      <c r="BG17" s="46">
        <v>2951734</v>
      </c>
      <c r="BH17" s="46">
        <v>2704512</v>
      </c>
      <c r="BI17" s="46">
        <v>2662681</v>
      </c>
      <c r="BJ17" s="46">
        <v>2936751</v>
      </c>
      <c r="BK17" s="32"/>
      <c r="BL17" s="46">
        <v>9848392</v>
      </c>
      <c r="BM17" s="46">
        <v>2698079</v>
      </c>
      <c r="BN17" s="46">
        <v>2538066</v>
      </c>
      <c r="BO17" s="45">
        <v>2165833</v>
      </c>
      <c r="BP17" s="45">
        <v>2446414</v>
      </c>
      <c r="BQ17" s="32"/>
      <c r="BR17" s="45">
        <v>9855395</v>
      </c>
      <c r="BS17" s="45">
        <v>2628223</v>
      </c>
      <c r="BT17" s="45">
        <v>2386977</v>
      </c>
      <c r="BU17" s="45">
        <v>2466452</v>
      </c>
      <c r="BV17" s="45">
        <v>2373743</v>
      </c>
      <c r="BW17" s="62"/>
      <c r="BX17" s="77">
        <v>9150520</v>
      </c>
      <c r="BY17" s="77">
        <v>2363277</v>
      </c>
      <c r="BZ17" s="45">
        <v>2191618</v>
      </c>
      <c r="CA17" s="45">
        <v>2215291</v>
      </c>
      <c r="CB17" s="45">
        <v>2380334</v>
      </c>
      <c r="CC17" s="101"/>
      <c r="CD17" s="77">
        <v>10091350</v>
      </c>
      <c r="CE17" s="77">
        <v>2664260</v>
      </c>
      <c r="CF17" s="77">
        <v>2405292</v>
      </c>
      <c r="CG17" s="77">
        <v>2376018</v>
      </c>
      <c r="CH17" s="77">
        <v>2645780</v>
      </c>
      <c r="CI17" s="78"/>
      <c r="CJ17" s="46">
        <v>9708512</v>
      </c>
      <c r="CK17" s="23"/>
      <c r="CL17" s="23"/>
    </row>
    <row r="18" spans="1:90" x14ac:dyDescent="0.2">
      <c r="A18" s="61" t="s">
        <v>419</v>
      </c>
      <c r="B18" s="38">
        <v>3103</v>
      </c>
      <c r="C18" s="30"/>
      <c r="D18" s="38">
        <v>577363</v>
      </c>
      <c r="E18" s="38">
        <v>115135</v>
      </c>
      <c r="F18" s="38">
        <v>141899</v>
      </c>
      <c r="G18" s="38">
        <v>150626</v>
      </c>
      <c r="H18" s="38">
        <v>169703</v>
      </c>
      <c r="I18" s="30"/>
      <c r="J18" s="38">
        <v>1720014</v>
      </c>
      <c r="K18" s="38">
        <v>449950</v>
      </c>
      <c r="L18" s="38">
        <v>372315</v>
      </c>
      <c r="M18" s="38">
        <v>392090</v>
      </c>
      <c r="N18" s="38">
        <v>505659</v>
      </c>
      <c r="O18" s="30"/>
      <c r="P18" s="38">
        <v>4145799</v>
      </c>
      <c r="Q18" s="38">
        <v>1135566</v>
      </c>
      <c r="R18" s="38">
        <v>895293</v>
      </c>
      <c r="S18" s="38">
        <v>893832</v>
      </c>
      <c r="T18" s="38">
        <v>1221108</v>
      </c>
      <c r="U18" s="30"/>
      <c r="V18" s="38">
        <v>28588</v>
      </c>
      <c r="W18" s="38">
        <v>28142</v>
      </c>
      <c r="X18" s="38"/>
      <c r="Y18" s="38"/>
      <c r="Z18" s="38"/>
      <c r="AA18" s="30"/>
      <c r="AB18" s="38"/>
      <c r="AC18" s="38"/>
      <c r="AD18" s="38"/>
      <c r="AE18" s="38"/>
      <c r="AF18" s="38"/>
      <c r="AG18" s="30"/>
      <c r="AH18" s="38">
        <v>3284</v>
      </c>
      <c r="AI18" s="38">
        <v>3284</v>
      </c>
      <c r="AJ18" s="38"/>
      <c r="AK18" s="38"/>
      <c r="AL18" s="38"/>
      <c r="AM18" s="30"/>
      <c r="AN18" s="38">
        <v>597278</v>
      </c>
      <c r="AO18" s="38">
        <v>90701</v>
      </c>
      <c r="AP18" s="38">
        <v>76176</v>
      </c>
      <c r="AQ18" s="38">
        <v>430401</v>
      </c>
      <c r="AR18" s="38"/>
      <c r="AS18" s="30"/>
      <c r="AT18" s="38"/>
      <c r="AU18" s="38"/>
      <c r="AV18" s="165"/>
      <c r="AW18" s="38"/>
      <c r="AX18" s="38"/>
      <c r="AY18" s="30"/>
      <c r="AZ18" s="38"/>
      <c r="BA18" s="38"/>
      <c r="BB18" s="165"/>
      <c r="BC18" s="38"/>
      <c r="BD18" s="38"/>
      <c r="BE18" s="37"/>
      <c r="BF18" s="38"/>
      <c r="BG18" s="38"/>
      <c r="BH18" s="38"/>
      <c r="BI18" s="38"/>
      <c r="BJ18" s="38"/>
      <c r="BK18" s="30"/>
      <c r="BL18" s="38"/>
      <c r="BM18" s="38"/>
      <c r="BN18" s="38"/>
      <c r="BO18" s="39"/>
      <c r="BP18" s="39"/>
      <c r="BQ18" s="30"/>
      <c r="BR18" s="56"/>
      <c r="BS18" s="56"/>
      <c r="BT18" s="56"/>
      <c r="BU18" s="56"/>
      <c r="BV18" s="83"/>
      <c r="BW18" s="37"/>
      <c r="BX18" s="83"/>
      <c r="BY18" s="83"/>
      <c r="BZ18" s="56"/>
      <c r="CA18" s="56"/>
      <c r="CB18" s="56"/>
      <c r="CC18" s="78"/>
      <c r="CD18" s="56"/>
      <c r="CE18" s="56"/>
      <c r="CF18" s="56"/>
      <c r="CG18" s="56"/>
      <c r="CH18" s="56"/>
      <c r="CI18" s="78"/>
      <c r="CJ18" s="39"/>
      <c r="CK18" s="23"/>
      <c r="CL18" s="23"/>
    </row>
    <row r="19" spans="1:90" x14ac:dyDescent="0.2">
      <c r="A19" s="61" t="s">
        <v>444</v>
      </c>
      <c r="B19" s="38">
        <v>6877</v>
      </c>
      <c r="C19" s="30"/>
      <c r="D19" s="38">
        <v>19783</v>
      </c>
      <c r="E19" s="38">
        <v>6548</v>
      </c>
      <c r="F19" s="38">
        <v>3677</v>
      </c>
      <c r="G19" s="38">
        <v>3599</v>
      </c>
      <c r="H19" s="38">
        <v>5959</v>
      </c>
      <c r="I19" s="30"/>
      <c r="J19" s="38">
        <v>19559</v>
      </c>
      <c r="K19" s="38">
        <v>6081</v>
      </c>
      <c r="L19" s="38">
        <v>4345</v>
      </c>
      <c r="M19" s="38">
        <v>3452</v>
      </c>
      <c r="N19" s="38">
        <v>5681</v>
      </c>
      <c r="O19" s="30"/>
      <c r="P19" s="38">
        <v>16668</v>
      </c>
      <c r="Q19" s="38">
        <v>5077</v>
      </c>
      <c r="R19" s="38">
        <v>3818</v>
      </c>
      <c r="S19" s="38">
        <v>3685</v>
      </c>
      <c r="T19" s="38">
        <v>4088</v>
      </c>
      <c r="U19" s="30"/>
      <c r="V19" s="38">
        <v>13006</v>
      </c>
      <c r="W19" s="38">
        <v>3662</v>
      </c>
      <c r="X19" s="38">
        <v>2210</v>
      </c>
      <c r="Y19" s="38">
        <v>2231</v>
      </c>
      <c r="Z19" s="38">
        <v>4903</v>
      </c>
      <c r="AA19" s="30"/>
      <c r="AB19" s="38">
        <v>13976</v>
      </c>
      <c r="AC19" s="38">
        <v>4845</v>
      </c>
      <c r="AD19" s="38">
        <v>2262</v>
      </c>
      <c r="AE19" s="38">
        <v>2364</v>
      </c>
      <c r="AF19" s="38">
        <v>4505</v>
      </c>
      <c r="AG19" s="30"/>
      <c r="AH19" s="38">
        <v>14765</v>
      </c>
      <c r="AI19" s="38">
        <v>4587</v>
      </c>
      <c r="AJ19" s="38">
        <v>2580</v>
      </c>
      <c r="AK19" s="38">
        <v>2557</v>
      </c>
      <c r="AL19" s="38">
        <v>5041</v>
      </c>
      <c r="AM19" s="30"/>
      <c r="AN19" s="38">
        <v>7722</v>
      </c>
      <c r="AO19" s="38">
        <v>4855</v>
      </c>
      <c r="AP19" s="38">
        <v>254</v>
      </c>
      <c r="AQ19" s="38">
        <v>50</v>
      </c>
      <c r="AR19" s="38">
        <v>2563</v>
      </c>
      <c r="AS19" s="30"/>
      <c r="AT19" s="38"/>
      <c r="AU19" s="38"/>
      <c r="AV19" s="165"/>
      <c r="AW19" s="38"/>
      <c r="AX19" s="38"/>
      <c r="AY19" s="30"/>
      <c r="AZ19" s="38"/>
      <c r="BA19" s="38"/>
      <c r="BB19" s="165"/>
      <c r="BC19" s="38"/>
      <c r="BD19" s="38"/>
      <c r="BE19" s="37"/>
      <c r="BF19" s="38"/>
      <c r="BG19" s="38"/>
      <c r="BH19" s="38"/>
      <c r="BI19" s="38"/>
      <c r="BJ19" s="38"/>
      <c r="BK19" s="30"/>
      <c r="BL19" s="38"/>
      <c r="BM19" s="38"/>
      <c r="BN19" s="38"/>
      <c r="BO19" s="39"/>
      <c r="BP19" s="39"/>
      <c r="BQ19" s="30"/>
      <c r="BR19" s="56"/>
      <c r="BS19" s="56"/>
      <c r="BT19" s="56"/>
      <c r="BU19" s="56"/>
      <c r="BV19" s="83"/>
      <c r="BW19" s="37"/>
      <c r="BX19" s="83"/>
      <c r="BY19" s="83"/>
      <c r="BZ19" s="56"/>
      <c r="CA19" s="56"/>
      <c r="CB19" s="56"/>
      <c r="CC19" s="78"/>
      <c r="CD19" s="56"/>
      <c r="CE19" s="56"/>
      <c r="CF19" s="56"/>
      <c r="CG19" s="56"/>
      <c r="CH19" s="56"/>
      <c r="CI19" s="78"/>
      <c r="CJ19" s="39"/>
      <c r="CK19" s="23"/>
      <c r="CL19" s="23"/>
    </row>
    <row r="20" spans="1:90" s="24" customFormat="1" x14ac:dyDescent="0.2">
      <c r="A20" s="60" t="s">
        <v>420</v>
      </c>
      <c r="B20" s="46">
        <v>7182813</v>
      </c>
      <c r="C20" s="32"/>
      <c r="D20" s="46">
        <v>28136652</v>
      </c>
      <c r="E20" s="46">
        <v>7452870</v>
      </c>
      <c r="F20" s="46">
        <v>6589180</v>
      </c>
      <c r="G20" s="46">
        <v>6505077</v>
      </c>
      <c r="H20" s="46">
        <v>7589525</v>
      </c>
      <c r="I20" s="32"/>
      <c r="J20" s="46">
        <v>32974581</v>
      </c>
      <c r="K20" s="46">
        <v>8813239</v>
      </c>
      <c r="L20" s="46">
        <v>8019341</v>
      </c>
      <c r="M20" s="46">
        <v>7757120</v>
      </c>
      <c r="N20" s="46">
        <v>8384881</v>
      </c>
      <c r="O20" s="32"/>
      <c r="P20" s="46">
        <v>48183419</v>
      </c>
      <c r="Q20" s="46">
        <v>12280631</v>
      </c>
      <c r="R20" s="46">
        <v>11881205</v>
      </c>
      <c r="S20" s="46">
        <v>11490641</v>
      </c>
      <c r="T20" s="46">
        <v>12530942</v>
      </c>
      <c r="U20" s="32"/>
      <c r="V20" s="46">
        <v>30117852</v>
      </c>
      <c r="W20" s="46">
        <v>7385965</v>
      </c>
      <c r="X20" s="46">
        <v>8020826</v>
      </c>
      <c r="Y20" s="46">
        <v>7464695</v>
      </c>
      <c r="Z20" s="46">
        <v>7246366</v>
      </c>
      <c r="AA20" s="32"/>
      <c r="AB20" s="46">
        <v>21288565</v>
      </c>
      <c r="AC20" s="46">
        <v>5946042</v>
      </c>
      <c r="AD20" s="46">
        <v>5481838</v>
      </c>
      <c r="AE20" s="46">
        <v>4796157</v>
      </c>
      <c r="AF20" s="46">
        <v>5064528</v>
      </c>
      <c r="AG20" s="32"/>
      <c r="AH20" s="46">
        <v>18194554</v>
      </c>
      <c r="AI20" s="46">
        <v>4730656</v>
      </c>
      <c r="AJ20" s="46">
        <v>4514443</v>
      </c>
      <c r="AK20" s="46">
        <v>4357373</v>
      </c>
      <c r="AL20" s="46">
        <v>4592082</v>
      </c>
      <c r="AM20" s="32"/>
      <c r="AN20" s="46">
        <v>16401298</v>
      </c>
      <c r="AO20" s="46">
        <v>4232509</v>
      </c>
      <c r="AP20" s="46">
        <v>4149213</v>
      </c>
      <c r="AQ20" s="46">
        <v>4009966</v>
      </c>
      <c r="AR20" s="46">
        <v>4009610</v>
      </c>
      <c r="AS20" s="32"/>
      <c r="AT20" s="46">
        <f t="shared" ref="AT20:CJ20" si="0">AT17</f>
        <v>12672770</v>
      </c>
      <c r="AU20" s="46">
        <f t="shared" si="0"/>
        <v>3288572</v>
      </c>
      <c r="AV20" s="182">
        <f t="shared" si="0"/>
        <v>3344643</v>
      </c>
      <c r="AW20" s="46">
        <f t="shared" si="0"/>
        <v>3051002</v>
      </c>
      <c r="AX20" s="46">
        <f t="shared" si="0"/>
        <v>2988553</v>
      </c>
      <c r="AY20" s="32"/>
      <c r="AZ20" s="46">
        <f t="shared" si="0"/>
        <v>11405689</v>
      </c>
      <c r="BA20" s="46">
        <f t="shared" si="0"/>
        <v>3043491</v>
      </c>
      <c r="BB20" s="46">
        <f t="shared" si="0"/>
        <v>2793974</v>
      </c>
      <c r="BC20" s="46">
        <f t="shared" si="0"/>
        <v>2858534</v>
      </c>
      <c r="BD20" s="46">
        <f t="shared" si="0"/>
        <v>2709690</v>
      </c>
      <c r="BE20" s="37"/>
      <c r="BF20" s="46">
        <f t="shared" si="0"/>
        <v>11255678</v>
      </c>
      <c r="BG20" s="46">
        <f t="shared" si="0"/>
        <v>2951734</v>
      </c>
      <c r="BH20" s="46">
        <f t="shared" si="0"/>
        <v>2704512</v>
      </c>
      <c r="BI20" s="46">
        <f t="shared" si="0"/>
        <v>2662681</v>
      </c>
      <c r="BJ20" s="46">
        <f t="shared" si="0"/>
        <v>2936751</v>
      </c>
      <c r="BK20" s="32"/>
      <c r="BL20" s="46">
        <f t="shared" si="0"/>
        <v>9848392</v>
      </c>
      <c r="BM20" s="46">
        <f t="shared" si="0"/>
        <v>2698079</v>
      </c>
      <c r="BN20" s="46">
        <f t="shared" si="0"/>
        <v>2538066</v>
      </c>
      <c r="BO20" s="46">
        <f t="shared" si="0"/>
        <v>2165833</v>
      </c>
      <c r="BP20" s="46">
        <f t="shared" si="0"/>
        <v>2446414</v>
      </c>
      <c r="BQ20" s="32"/>
      <c r="BR20" s="46">
        <f t="shared" si="0"/>
        <v>9855395</v>
      </c>
      <c r="BS20" s="46">
        <f t="shared" si="0"/>
        <v>2628223</v>
      </c>
      <c r="BT20" s="46">
        <f t="shared" si="0"/>
        <v>2386977</v>
      </c>
      <c r="BU20" s="46">
        <f t="shared" si="0"/>
        <v>2466452</v>
      </c>
      <c r="BV20" s="46">
        <f t="shared" si="0"/>
        <v>2373743</v>
      </c>
      <c r="BW20" s="62"/>
      <c r="BX20" s="46">
        <f t="shared" si="0"/>
        <v>9150520</v>
      </c>
      <c r="BY20" s="46">
        <f t="shared" si="0"/>
        <v>2363277</v>
      </c>
      <c r="BZ20" s="46">
        <f t="shared" si="0"/>
        <v>2191618</v>
      </c>
      <c r="CA20" s="46">
        <f t="shared" si="0"/>
        <v>2215291</v>
      </c>
      <c r="CB20" s="46">
        <f t="shared" si="0"/>
        <v>2380334</v>
      </c>
      <c r="CC20" s="101"/>
      <c r="CD20" s="46">
        <f t="shared" si="0"/>
        <v>10091350</v>
      </c>
      <c r="CE20" s="46">
        <f t="shared" si="0"/>
        <v>2664260</v>
      </c>
      <c r="CF20" s="46">
        <f t="shared" si="0"/>
        <v>2405292</v>
      </c>
      <c r="CG20" s="46">
        <f t="shared" si="0"/>
        <v>2376018</v>
      </c>
      <c r="CH20" s="46">
        <f t="shared" si="0"/>
        <v>2645780</v>
      </c>
      <c r="CI20" s="78"/>
      <c r="CJ20" s="46">
        <f t="shared" si="0"/>
        <v>9708512</v>
      </c>
      <c r="CK20" s="23"/>
      <c r="CL20" s="23"/>
    </row>
    <row r="21" spans="1:90" x14ac:dyDescent="0.2">
      <c r="A21" s="3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0"/>
      <c r="AW21" s="37"/>
      <c r="AX21" s="37"/>
      <c r="AY21" s="37"/>
      <c r="AZ21" s="37"/>
      <c r="BA21" s="30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78"/>
      <c r="BY21" s="78"/>
      <c r="BZ21" s="37"/>
      <c r="CA21" s="37"/>
      <c r="CB21" s="37"/>
      <c r="CC21" s="78"/>
      <c r="CD21" s="78"/>
      <c r="CE21" s="78"/>
      <c r="CF21" s="78"/>
      <c r="CG21" s="78"/>
      <c r="CH21" s="78"/>
      <c r="CI21" s="78"/>
      <c r="CJ21" s="30"/>
      <c r="CK21" s="23"/>
      <c r="CL21" s="23"/>
    </row>
    <row r="22" spans="1:90" x14ac:dyDescent="0.2">
      <c r="A22" s="100" t="s">
        <v>120</v>
      </c>
      <c r="B22" s="49"/>
      <c r="C22" s="32"/>
      <c r="D22" s="49"/>
      <c r="E22" s="49"/>
      <c r="F22" s="49"/>
      <c r="G22" s="49"/>
      <c r="H22" s="49"/>
      <c r="I22" s="32"/>
      <c r="J22" s="49"/>
      <c r="K22" s="49"/>
      <c r="L22" s="49"/>
      <c r="M22" s="49"/>
      <c r="N22" s="49"/>
      <c r="O22" s="32"/>
      <c r="P22" s="49"/>
      <c r="Q22" s="49"/>
      <c r="R22" s="49"/>
      <c r="S22" s="49"/>
      <c r="T22" s="49"/>
      <c r="U22" s="32"/>
      <c r="V22" s="204"/>
      <c r="W22" s="204"/>
      <c r="X22" s="204"/>
      <c r="Y22" s="204"/>
      <c r="Z22" s="49"/>
      <c r="AA22" s="32"/>
      <c r="AB22" s="49"/>
      <c r="AC22" s="49"/>
      <c r="AD22" s="49"/>
      <c r="AE22" s="49"/>
      <c r="AF22" s="49"/>
      <c r="AG22" s="32"/>
      <c r="AH22" s="49"/>
      <c r="AI22" s="49"/>
      <c r="AJ22" s="49"/>
      <c r="AK22" s="49"/>
      <c r="AL22" s="49"/>
      <c r="AM22" s="32"/>
      <c r="AN22" s="49"/>
      <c r="AO22" s="49"/>
      <c r="AP22" s="49"/>
      <c r="AQ22" s="49"/>
      <c r="AR22" s="49"/>
      <c r="AS22" s="32"/>
      <c r="AT22" s="49"/>
      <c r="AU22" s="100"/>
      <c r="AV22" s="163"/>
      <c r="AW22" s="49"/>
      <c r="AX22" s="49"/>
      <c r="AY22" s="32"/>
      <c r="AZ22" s="49"/>
      <c r="BA22" s="100"/>
      <c r="BB22" s="163"/>
      <c r="BC22" s="49"/>
      <c r="BD22" s="49"/>
      <c r="BE22" s="32"/>
      <c r="BF22" s="49"/>
      <c r="BG22" s="49"/>
      <c r="BH22" s="49"/>
      <c r="BI22" s="49"/>
      <c r="BJ22" s="49"/>
      <c r="BK22" s="32"/>
      <c r="BL22" s="49"/>
      <c r="BM22" s="49"/>
      <c r="BN22" s="49"/>
      <c r="BO22" s="48"/>
      <c r="BP22" s="48"/>
      <c r="BQ22" s="32"/>
      <c r="BR22" s="100"/>
      <c r="BS22" s="100"/>
      <c r="BT22" s="100"/>
      <c r="BU22" s="100"/>
      <c r="BV22" s="100"/>
      <c r="BW22" s="37"/>
      <c r="BX22" s="79"/>
      <c r="BY22" s="79"/>
      <c r="BZ22" s="100"/>
      <c r="CA22" s="100"/>
      <c r="CB22" s="100"/>
      <c r="CC22" s="81"/>
      <c r="CD22" s="79"/>
      <c r="CE22" s="79"/>
      <c r="CF22" s="79"/>
      <c r="CG22" s="79"/>
      <c r="CH22" s="79"/>
      <c r="CI22" s="78"/>
      <c r="CJ22" s="100"/>
      <c r="CK22" s="23"/>
      <c r="CL22" s="23"/>
    </row>
    <row r="23" spans="1:90" x14ac:dyDescent="0.2">
      <c r="A23" s="61" t="s">
        <v>100</v>
      </c>
      <c r="B23" s="38">
        <v>359200</v>
      </c>
      <c r="C23" s="30"/>
      <c r="D23" s="38">
        <v>1405474</v>
      </c>
      <c r="E23" s="38">
        <v>391413</v>
      </c>
      <c r="F23" s="38">
        <v>359676</v>
      </c>
      <c r="G23" s="38">
        <v>338874</v>
      </c>
      <c r="H23" s="38">
        <v>315511</v>
      </c>
      <c r="I23" s="30"/>
      <c r="J23" s="38">
        <v>1508508</v>
      </c>
      <c r="K23" s="38">
        <v>380541</v>
      </c>
      <c r="L23" s="38">
        <v>384963</v>
      </c>
      <c r="M23" s="38">
        <v>380203</v>
      </c>
      <c r="N23" s="38">
        <v>362801</v>
      </c>
      <c r="O23" s="30"/>
      <c r="P23" s="38">
        <v>1651920</v>
      </c>
      <c r="Q23" s="38">
        <v>426419</v>
      </c>
      <c r="R23" s="38">
        <v>425241</v>
      </c>
      <c r="S23" s="38">
        <v>396112</v>
      </c>
      <c r="T23" s="38">
        <v>404148</v>
      </c>
      <c r="U23" s="30"/>
      <c r="V23" s="38">
        <v>1584991</v>
      </c>
      <c r="W23" s="38">
        <v>403306</v>
      </c>
      <c r="X23" s="38">
        <v>410005</v>
      </c>
      <c r="Y23" s="38">
        <v>392355</v>
      </c>
      <c r="Z23" s="38">
        <v>379325</v>
      </c>
      <c r="AA23" s="30"/>
      <c r="AB23" s="38">
        <v>1539286</v>
      </c>
      <c r="AC23" s="38">
        <v>395537</v>
      </c>
      <c r="AD23" s="38">
        <v>394168</v>
      </c>
      <c r="AE23" s="38">
        <v>378410</v>
      </c>
      <c r="AF23" s="38">
        <v>371171</v>
      </c>
      <c r="AG23" s="30"/>
      <c r="AH23" s="38">
        <v>1598063</v>
      </c>
      <c r="AI23" s="38">
        <v>408249</v>
      </c>
      <c r="AJ23" s="38">
        <v>418846</v>
      </c>
      <c r="AK23" s="38">
        <v>389884</v>
      </c>
      <c r="AL23" s="38">
        <v>381084</v>
      </c>
      <c r="AM23" s="30"/>
      <c r="AN23" s="38">
        <v>1548268</v>
      </c>
      <c r="AO23" s="38">
        <v>417016</v>
      </c>
      <c r="AP23" s="38">
        <v>387049</v>
      </c>
      <c r="AQ23" s="38">
        <v>382480</v>
      </c>
      <c r="AR23" s="38">
        <v>361723</v>
      </c>
      <c r="AS23" s="30"/>
      <c r="AT23" s="38">
        <v>1477667</v>
      </c>
      <c r="AU23" s="38">
        <v>373211</v>
      </c>
      <c r="AV23" s="165">
        <v>381910</v>
      </c>
      <c r="AW23" s="38">
        <v>359195</v>
      </c>
      <c r="AX23" s="38">
        <v>363351</v>
      </c>
      <c r="AY23" s="30"/>
      <c r="AZ23" s="38">
        <v>1194540</v>
      </c>
      <c r="BA23" s="38">
        <v>317140</v>
      </c>
      <c r="BB23" s="165">
        <v>300586</v>
      </c>
      <c r="BC23" s="38">
        <v>292967</v>
      </c>
      <c r="BD23" s="38">
        <v>283847</v>
      </c>
      <c r="BE23" s="37"/>
      <c r="BF23" s="38">
        <v>1110350</v>
      </c>
      <c r="BG23" s="38">
        <v>280265</v>
      </c>
      <c r="BH23" s="38">
        <v>276134</v>
      </c>
      <c r="BI23" s="38">
        <v>274243</v>
      </c>
      <c r="BJ23" s="38">
        <v>279708</v>
      </c>
      <c r="BK23" s="30"/>
      <c r="BL23" s="38">
        <v>790375</v>
      </c>
      <c r="BM23" s="38">
        <v>232104</v>
      </c>
      <c r="BN23" s="38">
        <v>188337</v>
      </c>
      <c r="BO23" s="39">
        <v>188198</v>
      </c>
      <c r="BP23" s="39">
        <v>181736</v>
      </c>
      <c r="BQ23" s="30"/>
      <c r="BR23" s="39">
        <v>728408</v>
      </c>
      <c r="BS23" s="39">
        <v>204211</v>
      </c>
      <c r="BT23" s="39">
        <v>179617</v>
      </c>
      <c r="BU23" s="39">
        <v>149846</v>
      </c>
      <c r="BV23" s="39">
        <v>194734</v>
      </c>
      <c r="BW23" s="30"/>
      <c r="BX23" s="57">
        <v>761759</v>
      </c>
      <c r="BY23" s="57">
        <v>187337</v>
      </c>
      <c r="BZ23" s="39">
        <v>188502</v>
      </c>
      <c r="CA23" s="39">
        <v>191253</v>
      </c>
      <c r="CB23" s="39">
        <v>194667</v>
      </c>
      <c r="CC23" s="80"/>
      <c r="CD23" s="57">
        <v>749737</v>
      </c>
      <c r="CE23" s="57">
        <v>189719</v>
      </c>
      <c r="CF23" s="57">
        <v>184091</v>
      </c>
      <c r="CG23" s="57">
        <v>183825</v>
      </c>
      <c r="CH23" s="57">
        <v>192102</v>
      </c>
      <c r="CI23" s="78"/>
      <c r="CJ23" s="38">
        <v>682813</v>
      </c>
      <c r="CK23" s="23"/>
      <c r="CL23" s="23"/>
    </row>
    <row r="24" spans="1:90" s="24" customFormat="1" x14ac:dyDescent="0.2">
      <c r="A24" s="61" t="s">
        <v>121</v>
      </c>
      <c r="B24" s="38">
        <v>866552</v>
      </c>
      <c r="C24" s="30"/>
      <c r="D24" s="38">
        <v>3333880</v>
      </c>
      <c r="E24" s="38">
        <v>885342</v>
      </c>
      <c r="F24" s="38">
        <v>777629</v>
      </c>
      <c r="G24" s="38">
        <v>835613</v>
      </c>
      <c r="H24" s="38">
        <v>835296</v>
      </c>
      <c r="I24" s="30"/>
      <c r="J24" s="38">
        <v>3495474</v>
      </c>
      <c r="K24" s="38">
        <v>994782</v>
      </c>
      <c r="L24" s="38">
        <v>798339</v>
      </c>
      <c r="M24" s="38">
        <v>862355</v>
      </c>
      <c r="N24" s="38">
        <v>839998</v>
      </c>
      <c r="O24" s="30"/>
      <c r="P24" s="38">
        <v>3092964</v>
      </c>
      <c r="Q24" s="38">
        <v>842261</v>
      </c>
      <c r="R24" s="38">
        <v>775556</v>
      </c>
      <c r="S24" s="38">
        <v>760886</v>
      </c>
      <c r="T24" s="38">
        <v>714261</v>
      </c>
      <c r="U24" s="30"/>
      <c r="V24" s="38">
        <v>2495720</v>
      </c>
      <c r="W24" s="38">
        <v>674233</v>
      </c>
      <c r="X24" s="38">
        <v>682210</v>
      </c>
      <c r="Y24" s="38">
        <v>552837</v>
      </c>
      <c r="Z24" s="38">
        <v>586440</v>
      </c>
      <c r="AA24" s="30"/>
      <c r="AB24" s="38">
        <v>2136936</v>
      </c>
      <c r="AC24" s="38">
        <v>563046</v>
      </c>
      <c r="AD24" s="38">
        <v>525168</v>
      </c>
      <c r="AE24" s="38">
        <v>514498</v>
      </c>
      <c r="AF24" s="38">
        <v>534224</v>
      </c>
      <c r="AG24" s="30"/>
      <c r="AH24" s="38">
        <v>1963108</v>
      </c>
      <c r="AI24" s="38">
        <v>508329</v>
      </c>
      <c r="AJ24" s="38">
        <v>473840</v>
      </c>
      <c r="AK24" s="38">
        <v>500051</v>
      </c>
      <c r="AL24" s="38">
        <v>480888</v>
      </c>
      <c r="AM24" s="30"/>
      <c r="AN24" s="38">
        <v>1904022</v>
      </c>
      <c r="AO24" s="38">
        <v>569309</v>
      </c>
      <c r="AP24" s="38">
        <v>461563</v>
      </c>
      <c r="AQ24" s="38">
        <v>441950</v>
      </c>
      <c r="AR24" s="38">
        <v>431200</v>
      </c>
      <c r="AS24" s="30"/>
      <c r="AT24" s="38">
        <v>1711414</v>
      </c>
      <c r="AU24" s="38">
        <v>475916</v>
      </c>
      <c r="AV24" s="165">
        <v>409841</v>
      </c>
      <c r="AW24" s="38">
        <v>415648</v>
      </c>
      <c r="AX24" s="38">
        <v>410009</v>
      </c>
      <c r="AY24" s="30"/>
      <c r="AZ24" s="38">
        <v>1470644</v>
      </c>
      <c r="BA24" s="38">
        <v>328429</v>
      </c>
      <c r="BB24" s="165">
        <v>370736</v>
      </c>
      <c r="BC24" s="38">
        <v>384492</v>
      </c>
      <c r="BD24" s="38">
        <v>386987</v>
      </c>
      <c r="BE24" s="37"/>
      <c r="BF24" s="38">
        <v>1490752</v>
      </c>
      <c r="BG24" s="38">
        <v>416205</v>
      </c>
      <c r="BH24" s="38">
        <v>366053</v>
      </c>
      <c r="BI24" s="38">
        <v>345763</v>
      </c>
      <c r="BJ24" s="38">
        <v>362731</v>
      </c>
      <c r="BK24" s="30"/>
      <c r="BL24" s="38">
        <v>989489</v>
      </c>
      <c r="BM24" s="38">
        <v>309575</v>
      </c>
      <c r="BN24" s="38">
        <v>206441</v>
      </c>
      <c r="BO24" s="39">
        <v>234917</v>
      </c>
      <c r="BP24" s="39">
        <v>238556</v>
      </c>
      <c r="BQ24" s="30"/>
      <c r="BR24" s="39">
        <v>948872</v>
      </c>
      <c r="BS24" s="39">
        <v>273730</v>
      </c>
      <c r="BT24" s="39">
        <v>194438</v>
      </c>
      <c r="BU24" s="39">
        <v>216829</v>
      </c>
      <c r="BV24" s="39">
        <v>263875</v>
      </c>
      <c r="BW24" s="37"/>
      <c r="BX24" s="57">
        <v>1036215</v>
      </c>
      <c r="BY24" s="57">
        <v>305600</v>
      </c>
      <c r="BZ24" s="39">
        <v>216386</v>
      </c>
      <c r="CA24" s="39">
        <v>262442</v>
      </c>
      <c r="CB24" s="39">
        <v>251787</v>
      </c>
      <c r="CC24" s="80"/>
      <c r="CD24" s="57">
        <v>1009467</v>
      </c>
      <c r="CE24" s="57">
        <v>297588</v>
      </c>
      <c r="CF24" s="57">
        <v>222790</v>
      </c>
      <c r="CG24" s="57">
        <v>240169</v>
      </c>
      <c r="CH24" s="57">
        <v>248920</v>
      </c>
      <c r="CI24" s="78"/>
      <c r="CJ24" s="38">
        <v>1010673</v>
      </c>
      <c r="CK24" s="23"/>
      <c r="CL24" s="23"/>
    </row>
    <row r="25" spans="1:90" x14ac:dyDescent="0.2">
      <c r="A25" s="61" t="s">
        <v>57</v>
      </c>
      <c r="B25" s="38">
        <v>2362525</v>
      </c>
      <c r="C25" s="30"/>
      <c r="D25" s="38">
        <v>7372497</v>
      </c>
      <c r="E25" s="38">
        <v>1990239</v>
      </c>
      <c r="F25" s="38">
        <v>1745233</v>
      </c>
      <c r="G25" s="38">
        <v>1495994</v>
      </c>
      <c r="H25" s="38">
        <v>2141031</v>
      </c>
      <c r="I25" s="30"/>
      <c r="J25" s="38">
        <v>9909915</v>
      </c>
      <c r="K25" s="38">
        <v>2614519</v>
      </c>
      <c r="L25" s="38">
        <v>2352943</v>
      </c>
      <c r="M25" s="38">
        <v>2376335</v>
      </c>
      <c r="N25" s="38">
        <v>2566118</v>
      </c>
      <c r="O25" s="30"/>
      <c r="P25" s="38">
        <v>13133590</v>
      </c>
      <c r="Q25" s="38">
        <v>2036410</v>
      </c>
      <c r="R25" s="38">
        <v>3589102</v>
      </c>
      <c r="S25" s="38">
        <v>3545317</v>
      </c>
      <c r="T25" s="38">
        <v>3962761</v>
      </c>
      <c r="U25" s="30"/>
      <c r="V25" s="38">
        <v>10462627</v>
      </c>
      <c r="W25" s="38">
        <v>3782334</v>
      </c>
      <c r="X25" s="38">
        <v>2470185</v>
      </c>
      <c r="Y25" s="38">
        <v>2247713</v>
      </c>
      <c r="Z25" s="38">
        <v>1962395</v>
      </c>
      <c r="AA25" s="30"/>
      <c r="AB25" s="38">
        <v>4912513</v>
      </c>
      <c r="AC25" s="38">
        <v>1455059</v>
      </c>
      <c r="AD25" s="38">
        <v>1282682</v>
      </c>
      <c r="AE25" s="38">
        <v>1100863</v>
      </c>
      <c r="AF25" s="38">
        <v>1011815</v>
      </c>
      <c r="AG25" s="30"/>
      <c r="AH25" s="38">
        <v>3643315</v>
      </c>
      <c r="AI25" s="38">
        <v>1001193</v>
      </c>
      <c r="AJ25" s="38">
        <v>979061</v>
      </c>
      <c r="AK25" s="38">
        <v>871630</v>
      </c>
      <c r="AL25" s="38">
        <v>791431</v>
      </c>
      <c r="AM25" s="30"/>
      <c r="AN25" s="38">
        <v>3333521</v>
      </c>
      <c r="AO25" s="38">
        <v>827011</v>
      </c>
      <c r="AP25" s="38">
        <v>859129</v>
      </c>
      <c r="AQ25" s="38">
        <v>839929</v>
      </c>
      <c r="AR25" s="38">
        <v>807452</v>
      </c>
      <c r="AS25" s="30"/>
      <c r="AT25" s="38">
        <v>2560489</v>
      </c>
      <c r="AU25" s="38">
        <v>715326</v>
      </c>
      <c r="AV25" s="165">
        <v>696964</v>
      </c>
      <c r="AW25" s="38">
        <v>542542</v>
      </c>
      <c r="AX25" s="38">
        <v>605657</v>
      </c>
      <c r="AY25" s="30"/>
      <c r="AZ25" s="38">
        <v>1728771</v>
      </c>
      <c r="BA25" s="38">
        <v>470931</v>
      </c>
      <c r="BB25" s="165">
        <v>548072</v>
      </c>
      <c r="BC25" s="38">
        <v>424157</v>
      </c>
      <c r="BD25" s="38">
        <v>285611</v>
      </c>
      <c r="BE25" s="37"/>
      <c r="BF25" s="38">
        <v>1361884</v>
      </c>
      <c r="BG25" s="38">
        <v>347410</v>
      </c>
      <c r="BH25" s="38">
        <v>308243</v>
      </c>
      <c r="BI25" s="38">
        <v>339241</v>
      </c>
      <c r="BJ25" s="38">
        <v>366990</v>
      </c>
      <c r="BK25" s="30"/>
      <c r="BL25" s="38">
        <v>1791115</v>
      </c>
      <c r="BM25" s="38">
        <v>447948</v>
      </c>
      <c r="BN25" s="38">
        <v>408029</v>
      </c>
      <c r="BO25" s="39">
        <v>481780</v>
      </c>
      <c r="BP25" s="39">
        <v>453358</v>
      </c>
      <c r="BQ25" s="30"/>
      <c r="BR25" s="39">
        <v>1821196</v>
      </c>
      <c r="BS25" s="39">
        <v>521498</v>
      </c>
      <c r="BT25" s="39">
        <v>448047</v>
      </c>
      <c r="BU25" s="39">
        <v>404865</v>
      </c>
      <c r="BV25" s="39">
        <v>446786</v>
      </c>
      <c r="BW25" s="62"/>
      <c r="BX25" s="57">
        <v>1822994</v>
      </c>
      <c r="BY25" s="57">
        <v>447451</v>
      </c>
      <c r="BZ25" s="39">
        <v>446870</v>
      </c>
      <c r="CA25" s="39">
        <v>468289</v>
      </c>
      <c r="CB25" s="39">
        <v>460384</v>
      </c>
      <c r="CC25" s="80"/>
      <c r="CD25" s="57">
        <v>1909695</v>
      </c>
      <c r="CE25" s="57">
        <v>496251</v>
      </c>
      <c r="CF25" s="57">
        <v>515096</v>
      </c>
      <c r="CG25" s="57">
        <v>416821</v>
      </c>
      <c r="CH25" s="57">
        <v>481527</v>
      </c>
      <c r="CI25" s="78"/>
      <c r="CJ25" s="38">
        <v>1773649</v>
      </c>
      <c r="CK25" s="23"/>
      <c r="CL25" s="23"/>
    </row>
    <row r="26" spans="1:90" ht="14.25" x14ac:dyDescent="0.2">
      <c r="A26" s="61" t="s">
        <v>293</v>
      </c>
      <c r="B26" s="38">
        <v>1761995</v>
      </c>
      <c r="C26" s="30"/>
      <c r="D26" s="38">
        <v>8742596</v>
      </c>
      <c r="E26" s="38">
        <v>2295978</v>
      </c>
      <c r="F26" s="38">
        <v>2190505</v>
      </c>
      <c r="G26" s="38">
        <v>2085847</v>
      </c>
      <c r="H26" s="38">
        <v>2170266</v>
      </c>
      <c r="I26" s="30"/>
      <c r="J26" s="38">
        <v>9834384</v>
      </c>
      <c r="K26" s="38">
        <v>2568414</v>
      </c>
      <c r="L26" s="38">
        <v>2437201</v>
      </c>
      <c r="M26" s="38">
        <v>2322435</v>
      </c>
      <c r="N26" s="38">
        <v>2506334</v>
      </c>
      <c r="O26" s="30"/>
      <c r="P26" s="38">
        <v>20073377</v>
      </c>
      <c r="Q26" s="38">
        <v>4941491</v>
      </c>
      <c r="R26" s="38">
        <v>4985905</v>
      </c>
      <c r="S26" s="38">
        <v>4791321</v>
      </c>
      <c r="T26" s="38">
        <v>5354660</v>
      </c>
      <c r="U26" s="30"/>
      <c r="V26" s="38">
        <v>12393958</v>
      </c>
      <c r="W26" s="38">
        <v>3279987</v>
      </c>
      <c r="X26" s="38">
        <v>3112272</v>
      </c>
      <c r="Y26" s="38">
        <v>2880279</v>
      </c>
      <c r="Z26" s="38">
        <v>3121420</v>
      </c>
      <c r="AA26" s="30"/>
      <c r="AB26" s="38">
        <v>8655752</v>
      </c>
      <c r="AC26" s="38">
        <v>2475629</v>
      </c>
      <c r="AD26" s="38">
        <v>2063161</v>
      </c>
      <c r="AE26" s="38">
        <v>2019829</v>
      </c>
      <c r="AF26" s="38">
        <v>2097133</v>
      </c>
      <c r="AG26" s="30"/>
      <c r="AH26" s="38">
        <v>7514300</v>
      </c>
      <c r="AI26" s="38">
        <v>2045017</v>
      </c>
      <c r="AJ26" s="38">
        <v>1786374</v>
      </c>
      <c r="AK26" s="38">
        <v>1810113</v>
      </c>
      <c r="AL26" s="38">
        <v>1872796</v>
      </c>
      <c r="AM26" s="30"/>
      <c r="AN26" s="38">
        <v>6090506</v>
      </c>
      <c r="AO26" s="38">
        <v>1670675</v>
      </c>
      <c r="AP26" s="38">
        <v>1413407</v>
      </c>
      <c r="AQ26" s="38">
        <v>1457637</v>
      </c>
      <c r="AR26" s="38">
        <v>1548787</v>
      </c>
      <c r="AS26" s="30"/>
      <c r="AT26" s="38">
        <v>4272930</v>
      </c>
      <c r="AU26" s="38">
        <v>1185735</v>
      </c>
      <c r="AV26" s="165">
        <v>1200875</v>
      </c>
      <c r="AW26" s="38">
        <v>1031378</v>
      </c>
      <c r="AX26" s="38">
        <v>854942</v>
      </c>
      <c r="AY26" s="30"/>
      <c r="AZ26" s="38">
        <v>3169673</v>
      </c>
      <c r="BA26" s="38">
        <v>880513</v>
      </c>
      <c r="BB26" s="165">
        <f>751702-35965-1449</f>
        <v>714288</v>
      </c>
      <c r="BC26" s="38">
        <v>782456</v>
      </c>
      <c r="BD26" s="38">
        <v>792416</v>
      </c>
      <c r="BE26" s="37"/>
      <c r="BF26" s="38">
        <v>4074797</v>
      </c>
      <c r="BG26" s="38">
        <v>1027870</v>
      </c>
      <c r="BH26" s="38">
        <v>970692</v>
      </c>
      <c r="BI26" s="38">
        <v>953193</v>
      </c>
      <c r="BJ26" s="38">
        <v>1123042</v>
      </c>
      <c r="BK26" s="30"/>
      <c r="BL26" s="38">
        <v>3282923</v>
      </c>
      <c r="BM26" s="38">
        <v>855360</v>
      </c>
      <c r="BN26" s="38">
        <v>822371</v>
      </c>
      <c r="BO26" s="39">
        <v>711569</v>
      </c>
      <c r="BP26" s="39">
        <v>893623</v>
      </c>
      <c r="BQ26" s="30"/>
      <c r="BR26" s="39">
        <v>3835730</v>
      </c>
      <c r="BS26" s="39">
        <v>1037968</v>
      </c>
      <c r="BT26" s="39">
        <v>1019891</v>
      </c>
      <c r="BU26" s="39">
        <v>908333</v>
      </c>
      <c r="BV26" s="39">
        <v>869538</v>
      </c>
      <c r="BW26" s="30"/>
      <c r="BX26" s="57">
        <v>3303371</v>
      </c>
      <c r="BY26" s="57">
        <v>902586</v>
      </c>
      <c r="BZ26" s="39">
        <v>783203</v>
      </c>
      <c r="CA26" s="39">
        <v>791258</v>
      </c>
      <c r="CB26" s="39">
        <v>826324</v>
      </c>
      <c r="CC26" s="80"/>
      <c r="CD26" s="57">
        <v>4097265</v>
      </c>
      <c r="CE26" s="57">
        <v>1083855</v>
      </c>
      <c r="CF26" s="57">
        <v>914262</v>
      </c>
      <c r="CG26" s="57">
        <v>924695</v>
      </c>
      <c r="CH26" s="57">
        <v>1174453</v>
      </c>
      <c r="CI26" s="78"/>
      <c r="CJ26" s="38">
        <v>4116226</v>
      </c>
      <c r="CK26" s="23"/>
      <c r="CL26" s="23"/>
    </row>
    <row r="27" spans="1:90" x14ac:dyDescent="0.2">
      <c r="A27" s="61" t="s">
        <v>58</v>
      </c>
      <c r="B27" s="38">
        <v>195033</v>
      </c>
      <c r="C27" s="30"/>
      <c r="D27" s="38">
        <v>660735</v>
      </c>
      <c r="E27" s="38">
        <v>170756</v>
      </c>
      <c r="F27" s="38">
        <v>161472</v>
      </c>
      <c r="G27" s="38">
        <v>149175</v>
      </c>
      <c r="H27" s="38">
        <v>179332</v>
      </c>
      <c r="I27" s="30"/>
      <c r="J27" s="38">
        <v>641174</v>
      </c>
      <c r="K27" s="38">
        <v>171308</v>
      </c>
      <c r="L27" s="38">
        <v>156816</v>
      </c>
      <c r="M27" s="38">
        <v>141902</v>
      </c>
      <c r="N27" s="38">
        <v>171148</v>
      </c>
      <c r="O27" s="30"/>
      <c r="P27" s="38">
        <v>665649</v>
      </c>
      <c r="Q27" s="38">
        <v>164764</v>
      </c>
      <c r="R27" s="38">
        <v>165399</v>
      </c>
      <c r="S27" s="38">
        <v>143412</v>
      </c>
      <c r="T27" s="38">
        <v>192074</v>
      </c>
      <c r="U27" s="30"/>
      <c r="V27" s="38">
        <v>472792</v>
      </c>
      <c r="W27" s="38">
        <v>118132</v>
      </c>
      <c r="X27" s="38">
        <v>98391</v>
      </c>
      <c r="Y27" s="38">
        <v>142764</v>
      </c>
      <c r="Z27" s="38">
        <v>113505</v>
      </c>
      <c r="AA27" s="30"/>
      <c r="AB27" s="38">
        <v>440669</v>
      </c>
      <c r="AC27" s="38">
        <v>111189</v>
      </c>
      <c r="AD27" s="38">
        <v>112295</v>
      </c>
      <c r="AE27" s="38">
        <v>110021</v>
      </c>
      <c r="AF27" s="38">
        <v>107164</v>
      </c>
      <c r="AG27" s="30"/>
      <c r="AH27" s="38">
        <v>472104</v>
      </c>
      <c r="AI27" s="38">
        <v>117058</v>
      </c>
      <c r="AJ27" s="38">
        <v>118151</v>
      </c>
      <c r="AK27" s="38">
        <v>115430</v>
      </c>
      <c r="AL27" s="38">
        <v>121465</v>
      </c>
      <c r="AM27" s="30"/>
      <c r="AN27" s="38">
        <v>447154</v>
      </c>
      <c r="AO27" s="38">
        <v>117045</v>
      </c>
      <c r="AP27" s="38">
        <v>117461</v>
      </c>
      <c r="AQ27" s="38">
        <v>114420</v>
      </c>
      <c r="AR27" s="38">
        <v>98228</v>
      </c>
      <c r="AS27" s="30"/>
      <c r="AT27" s="38">
        <v>411712</v>
      </c>
      <c r="AU27" s="38">
        <v>103387</v>
      </c>
      <c r="AV27" s="38">
        <v>103935</v>
      </c>
      <c r="AW27" s="38">
        <v>101189</v>
      </c>
      <c r="AX27" s="38">
        <v>103201</v>
      </c>
      <c r="AY27" s="30"/>
      <c r="AZ27" s="38">
        <v>1057151</v>
      </c>
      <c r="BA27" s="38">
        <v>268877</v>
      </c>
      <c r="BB27" s="38">
        <v>260836</v>
      </c>
      <c r="BC27" s="38">
        <v>265615</v>
      </c>
      <c r="BD27" s="38">
        <v>261823</v>
      </c>
      <c r="BE27" s="37"/>
      <c r="BF27" s="38">
        <v>860991</v>
      </c>
      <c r="BG27" s="38">
        <v>226259</v>
      </c>
      <c r="BH27" s="38">
        <v>216654</v>
      </c>
      <c r="BI27" s="38">
        <v>227689</v>
      </c>
      <c r="BJ27" s="38">
        <v>190389</v>
      </c>
      <c r="BK27" s="30"/>
      <c r="BL27" s="38">
        <v>769503</v>
      </c>
      <c r="BM27" s="38">
        <v>198191</v>
      </c>
      <c r="BN27" s="38">
        <v>190366</v>
      </c>
      <c r="BO27" s="39">
        <v>193618</v>
      </c>
      <c r="BP27" s="39">
        <v>187328</v>
      </c>
      <c r="BQ27" s="30"/>
      <c r="BR27" s="39">
        <v>710577</v>
      </c>
      <c r="BS27" s="39">
        <v>179666</v>
      </c>
      <c r="BT27" s="39">
        <v>178716</v>
      </c>
      <c r="BU27" s="39">
        <v>173508</v>
      </c>
      <c r="BV27" s="39">
        <v>178687</v>
      </c>
      <c r="BW27" s="37"/>
      <c r="BX27" s="57">
        <v>599170</v>
      </c>
      <c r="BY27" s="57">
        <v>149869</v>
      </c>
      <c r="BZ27" s="39">
        <v>150104</v>
      </c>
      <c r="CA27" s="39">
        <v>146179</v>
      </c>
      <c r="CB27" s="39">
        <v>153018</v>
      </c>
      <c r="CC27" s="80"/>
      <c r="CD27" s="57">
        <v>714451</v>
      </c>
      <c r="CE27" s="57">
        <v>180480</v>
      </c>
      <c r="CF27" s="57">
        <v>177286</v>
      </c>
      <c r="CG27" s="57">
        <v>176590</v>
      </c>
      <c r="CH27" s="57">
        <v>180095</v>
      </c>
      <c r="CI27" s="78"/>
      <c r="CJ27" s="38">
        <v>713880</v>
      </c>
      <c r="CK27" s="23"/>
      <c r="CL27" s="23"/>
    </row>
    <row r="28" spans="1:90" x14ac:dyDescent="0.2">
      <c r="A28" s="61" t="s">
        <v>59</v>
      </c>
      <c r="B28" s="38">
        <v>303284</v>
      </c>
      <c r="C28" s="30"/>
      <c r="D28" s="38">
        <v>1418689</v>
      </c>
      <c r="E28" s="38">
        <v>443014</v>
      </c>
      <c r="F28" s="38">
        <v>348086</v>
      </c>
      <c r="G28" s="38">
        <v>347452</v>
      </c>
      <c r="H28" s="38">
        <v>280137</v>
      </c>
      <c r="I28" s="30"/>
      <c r="J28" s="38">
        <v>1219457</v>
      </c>
      <c r="K28" s="38">
        <v>336331</v>
      </c>
      <c r="L28" s="38">
        <v>280281</v>
      </c>
      <c r="M28" s="38">
        <v>301560</v>
      </c>
      <c r="N28" s="38">
        <v>301285</v>
      </c>
      <c r="O28" s="30"/>
      <c r="P28" s="38">
        <v>1235779</v>
      </c>
      <c r="Q28" s="38">
        <v>352567</v>
      </c>
      <c r="R28" s="38">
        <v>340408</v>
      </c>
      <c r="S28" s="38">
        <v>286307</v>
      </c>
      <c r="T28" s="38">
        <v>256497</v>
      </c>
      <c r="U28" s="30"/>
      <c r="V28" s="38">
        <v>1057113</v>
      </c>
      <c r="W28" s="38">
        <v>306080</v>
      </c>
      <c r="X28" s="38">
        <v>272798</v>
      </c>
      <c r="Y28" s="38">
        <v>241384</v>
      </c>
      <c r="Z28" s="38">
        <v>236851</v>
      </c>
      <c r="AA28" s="30"/>
      <c r="AB28" s="38">
        <v>978955</v>
      </c>
      <c r="AC28" s="38">
        <v>297453</v>
      </c>
      <c r="AD28" s="38">
        <v>235815</v>
      </c>
      <c r="AE28" s="38">
        <v>218158</v>
      </c>
      <c r="AF28" s="38">
        <v>227529</v>
      </c>
      <c r="AG28" s="30"/>
      <c r="AH28" s="38">
        <v>914208</v>
      </c>
      <c r="AI28" s="38">
        <v>263780</v>
      </c>
      <c r="AJ28" s="38">
        <v>249712</v>
      </c>
      <c r="AK28" s="38">
        <v>195705</v>
      </c>
      <c r="AL28" s="38">
        <v>205011</v>
      </c>
      <c r="AM28" s="30"/>
      <c r="AN28" s="38">
        <v>925799</v>
      </c>
      <c r="AO28" s="38">
        <v>266915</v>
      </c>
      <c r="AP28" s="38">
        <v>223467</v>
      </c>
      <c r="AQ28" s="38">
        <v>227052</v>
      </c>
      <c r="AR28" s="38">
        <v>208365</v>
      </c>
      <c r="AS28" s="30"/>
      <c r="AT28" s="38">
        <v>908949</v>
      </c>
      <c r="AU28" s="38">
        <v>272545</v>
      </c>
      <c r="AV28" s="38">
        <v>226117</v>
      </c>
      <c r="AW28" s="38">
        <v>210460</v>
      </c>
      <c r="AX28" s="38">
        <v>199827</v>
      </c>
      <c r="AY28" s="30"/>
      <c r="AZ28" s="38">
        <v>815743</v>
      </c>
      <c r="BA28" s="38">
        <v>270354</v>
      </c>
      <c r="BB28" s="38">
        <v>188376</v>
      </c>
      <c r="BC28" s="38">
        <v>207114</v>
      </c>
      <c r="BD28" s="38">
        <v>149899</v>
      </c>
      <c r="BE28" s="37"/>
      <c r="BF28" s="38">
        <v>664644</v>
      </c>
      <c r="BG28" s="38">
        <v>215179</v>
      </c>
      <c r="BH28" s="38">
        <v>158236</v>
      </c>
      <c r="BI28" s="38">
        <v>160224</v>
      </c>
      <c r="BJ28" s="38">
        <v>131005</v>
      </c>
      <c r="BK28" s="30"/>
      <c r="BL28" s="38">
        <v>423204</v>
      </c>
      <c r="BM28" s="38">
        <v>179939</v>
      </c>
      <c r="BN28" s="38">
        <v>103062</v>
      </c>
      <c r="BO28" s="39">
        <v>80332</v>
      </c>
      <c r="BP28" s="39">
        <v>59871</v>
      </c>
      <c r="BQ28" s="30"/>
      <c r="BR28" s="39">
        <v>336339</v>
      </c>
      <c r="BS28" s="39">
        <v>91870</v>
      </c>
      <c r="BT28" s="39">
        <v>77990</v>
      </c>
      <c r="BU28" s="39">
        <v>88292</v>
      </c>
      <c r="BV28" s="39">
        <v>78187</v>
      </c>
      <c r="BW28" s="37"/>
      <c r="BX28" s="57">
        <v>341791</v>
      </c>
      <c r="BY28" s="57">
        <v>95824</v>
      </c>
      <c r="BZ28" s="39">
        <v>80049</v>
      </c>
      <c r="CA28" s="39">
        <v>87845</v>
      </c>
      <c r="CB28" s="39">
        <v>78073</v>
      </c>
      <c r="CC28" s="80"/>
      <c r="CD28" s="57">
        <v>434336</v>
      </c>
      <c r="CE28" s="57">
        <v>121849</v>
      </c>
      <c r="CF28" s="57">
        <v>118134</v>
      </c>
      <c r="CG28" s="57">
        <v>105014</v>
      </c>
      <c r="CH28" s="57">
        <v>89339</v>
      </c>
      <c r="CI28" s="78"/>
      <c r="CJ28" s="38">
        <v>411217</v>
      </c>
      <c r="CK28" s="23"/>
      <c r="CL28" s="23"/>
    </row>
    <row r="29" spans="1:90" x14ac:dyDescent="0.2">
      <c r="A29" s="61" t="s">
        <v>60</v>
      </c>
      <c r="B29" s="38">
        <v>162336</v>
      </c>
      <c r="C29" s="30"/>
      <c r="D29" s="38">
        <v>600893</v>
      </c>
      <c r="E29" s="38">
        <v>157233</v>
      </c>
      <c r="F29" s="38">
        <v>142872</v>
      </c>
      <c r="G29" s="38">
        <v>151897</v>
      </c>
      <c r="H29" s="38">
        <v>148891</v>
      </c>
      <c r="I29" s="30"/>
      <c r="J29" s="38">
        <v>547897</v>
      </c>
      <c r="K29" s="38">
        <v>138839</v>
      </c>
      <c r="L29" s="38">
        <v>134935</v>
      </c>
      <c r="M29" s="38">
        <v>142018</v>
      </c>
      <c r="N29" s="38">
        <v>132105</v>
      </c>
      <c r="O29" s="30"/>
      <c r="P29" s="38">
        <v>3719780</v>
      </c>
      <c r="Q29" s="38">
        <v>1139864</v>
      </c>
      <c r="R29" s="38">
        <v>743635</v>
      </c>
      <c r="S29" s="38">
        <v>775912</v>
      </c>
      <c r="T29" s="38">
        <v>1060369</v>
      </c>
      <c r="U29" s="30"/>
      <c r="V29" s="38">
        <v>541573</v>
      </c>
      <c r="W29" s="38">
        <v>138453</v>
      </c>
      <c r="X29" s="38">
        <v>144175</v>
      </c>
      <c r="Y29" s="38">
        <v>128658</v>
      </c>
      <c r="Z29" s="38">
        <v>130287</v>
      </c>
      <c r="AA29" s="30"/>
      <c r="AB29" s="38">
        <v>471578</v>
      </c>
      <c r="AC29" s="38">
        <v>120059</v>
      </c>
      <c r="AD29" s="38">
        <v>115677</v>
      </c>
      <c r="AE29" s="38">
        <v>116007</v>
      </c>
      <c r="AF29" s="38">
        <v>119835</v>
      </c>
      <c r="AG29" s="30"/>
      <c r="AH29" s="38">
        <v>443407</v>
      </c>
      <c r="AI29" s="38">
        <v>108020</v>
      </c>
      <c r="AJ29" s="38">
        <v>114160</v>
      </c>
      <c r="AK29" s="38">
        <v>89510</v>
      </c>
      <c r="AL29" s="38">
        <v>131717</v>
      </c>
      <c r="AM29" s="30"/>
      <c r="AN29" s="38">
        <v>414439</v>
      </c>
      <c r="AO29" s="38">
        <v>83178</v>
      </c>
      <c r="AP29" s="38">
        <v>104565</v>
      </c>
      <c r="AQ29" s="38">
        <v>105276</v>
      </c>
      <c r="AR29" s="38">
        <v>121420</v>
      </c>
      <c r="AS29" s="30"/>
      <c r="AT29" s="38">
        <v>411184</v>
      </c>
      <c r="AU29" s="38">
        <v>101082</v>
      </c>
      <c r="AV29" s="38">
        <v>94076</v>
      </c>
      <c r="AW29" s="38">
        <v>93030</v>
      </c>
      <c r="AX29" s="38">
        <v>122996</v>
      </c>
      <c r="AY29" s="30"/>
      <c r="AZ29" s="38">
        <v>376542</v>
      </c>
      <c r="BA29" s="38">
        <v>90443</v>
      </c>
      <c r="BB29" s="38">
        <v>88532</v>
      </c>
      <c r="BC29" s="38">
        <v>91240</v>
      </c>
      <c r="BD29" s="38">
        <v>106327</v>
      </c>
      <c r="BE29" s="37"/>
      <c r="BF29" s="38">
        <v>326537</v>
      </c>
      <c r="BG29" s="38">
        <v>80533</v>
      </c>
      <c r="BH29" s="38">
        <v>75105</v>
      </c>
      <c r="BI29" s="38">
        <v>77328</v>
      </c>
      <c r="BJ29" s="38">
        <v>93571</v>
      </c>
      <c r="BK29" s="30"/>
      <c r="BL29" s="38">
        <v>290201</v>
      </c>
      <c r="BM29" s="38">
        <v>76547</v>
      </c>
      <c r="BN29" s="38">
        <v>66280</v>
      </c>
      <c r="BO29" s="39">
        <v>68110</v>
      </c>
      <c r="BP29" s="39">
        <v>79264</v>
      </c>
      <c r="BQ29" s="30"/>
      <c r="BR29" s="39">
        <v>268934</v>
      </c>
      <c r="BS29" s="39">
        <v>70115</v>
      </c>
      <c r="BT29" s="39">
        <v>62915</v>
      </c>
      <c r="BU29" s="39">
        <v>60387</v>
      </c>
      <c r="BV29" s="39">
        <v>75517</v>
      </c>
      <c r="BW29" s="30"/>
      <c r="BX29" s="57">
        <v>244240</v>
      </c>
      <c r="BY29" s="57">
        <v>59141</v>
      </c>
      <c r="BZ29" s="39">
        <v>57607</v>
      </c>
      <c r="CA29" s="39">
        <v>58449</v>
      </c>
      <c r="CB29" s="39">
        <v>69043</v>
      </c>
      <c r="CC29" s="80"/>
      <c r="CD29" s="57">
        <v>224857</v>
      </c>
      <c r="CE29" s="57">
        <v>58686</v>
      </c>
      <c r="CF29" s="57">
        <v>52573</v>
      </c>
      <c r="CG29" s="57">
        <v>51842</v>
      </c>
      <c r="CH29" s="57">
        <v>61756</v>
      </c>
      <c r="CI29" s="78"/>
      <c r="CJ29" s="38">
        <v>204841</v>
      </c>
      <c r="CK29" s="23"/>
      <c r="CL29" s="23"/>
    </row>
    <row r="30" spans="1:90" x14ac:dyDescent="0.2">
      <c r="A30" s="60" t="s">
        <v>122</v>
      </c>
      <c r="B30" s="46">
        <v>6010925</v>
      </c>
      <c r="C30" s="32"/>
      <c r="D30" s="46">
        <v>23534764</v>
      </c>
      <c r="E30" s="46">
        <v>6333975</v>
      </c>
      <c r="F30" s="46">
        <v>5725473</v>
      </c>
      <c r="G30" s="46">
        <v>5404852</v>
      </c>
      <c r="H30" s="46">
        <v>6070464</v>
      </c>
      <c r="I30" s="32"/>
      <c r="J30" s="46">
        <v>27156809</v>
      </c>
      <c r="K30" s="46">
        <v>7204734</v>
      </c>
      <c r="L30" s="46">
        <v>6545478</v>
      </c>
      <c r="M30" s="46">
        <v>6526808</v>
      </c>
      <c r="N30" s="46">
        <v>6879789</v>
      </c>
      <c r="O30" s="32"/>
      <c r="P30" s="46">
        <v>43573059</v>
      </c>
      <c r="Q30" s="46">
        <v>9903776</v>
      </c>
      <c r="R30" s="46">
        <v>11025246</v>
      </c>
      <c r="S30" s="46">
        <v>10699267</v>
      </c>
      <c r="T30" s="46">
        <v>11944770</v>
      </c>
      <c r="U30" s="32"/>
      <c r="V30" s="46">
        <v>29008774</v>
      </c>
      <c r="W30" s="46">
        <v>8702525</v>
      </c>
      <c r="X30" s="46">
        <v>7190036</v>
      </c>
      <c r="Y30" s="46">
        <v>6585990</v>
      </c>
      <c r="Z30" s="46">
        <v>6530223</v>
      </c>
      <c r="AA30" s="32"/>
      <c r="AB30" s="46">
        <v>19135689</v>
      </c>
      <c r="AC30" s="46">
        <v>5417972</v>
      </c>
      <c r="AD30" s="46">
        <v>4728966</v>
      </c>
      <c r="AE30" s="46">
        <v>4457786</v>
      </c>
      <c r="AF30" s="46">
        <v>4468871</v>
      </c>
      <c r="AG30" s="32"/>
      <c r="AH30" s="46">
        <v>16548505</v>
      </c>
      <c r="AI30" s="46">
        <v>4451646</v>
      </c>
      <c r="AJ30" s="46">
        <v>4140144</v>
      </c>
      <c r="AK30" s="46">
        <v>3972323</v>
      </c>
      <c r="AL30" s="46">
        <v>3984392</v>
      </c>
      <c r="AM30" s="32"/>
      <c r="AN30" s="46">
        <v>14663709</v>
      </c>
      <c r="AO30" s="46">
        <v>3951149</v>
      </c>
      <c r="AP30" s="46">
        <v>3566641</v>
      </c>
      <c r="AQ30" s="46">
        <v>3568744</v>
      </c>
      <c r="AR30" s="46">
        <v>3577175</v>
      </c>
      <c r="AS30" s="32"/>
      <c r="AT30" s="46">
        <v>11754345</v>
      </c>
      <c r="AU30" s="46">
        <v>3227202</v>
      </c>
      <c r="AV30" s="46">
        <v>3113718</v>
      </c>
      <c r="AW30" s="46">
        <v>2753442</v>
      </c>
      <c r="AX30" s="46">
        <v>2659983</v>
      </c>
      <c r="AY30" s="32"/>
      <c r="AZ30" s="46">
        <v>9813064</v>
      </c>
      <c r="BA30" s="46">
        <v>2626687</v>
      </c>
      <c r="BB30" s="46">
        <f>2508840-35965-1449</f>
        <v>2471426</v>
      </c>
      <c r="BC30" s="46">
        <v>2448041</v>
      </c>
      <c r="BD30" s="46">
        <v>2266910</v>
      </c>
      <c r="BE30" s="37"/>
      <c r="BF30" s="46">
        <v>9889955</v>
      </c>
      <c r="BG30" s="46">
        <v>2593721</v>
      </c>
      <c r="BH30" s="46">
        <v>2371117</v>
      </c>
      <c r="BI30" s="46">
        <v>2377681</v>
      </c>
      <c r="BJ30" s="46">
        <v>2547436</v>
      </c>
      <c r="BK30" s="32"/>
      <c r="BL30" s="46">
        <v>8336810</v>
      </c>
      <c r="BM30" s="46">
        <v>2299664</v>
      </c>
      <c r="BN30" s="46">
        <v>1984886</v>
      </c>
      <c r="BO30" s="45">
        <v>1958524</v>
      </c>
      <c r="BP30" s="45">
        <v>2093736</v>
      </c>
      <c r="BQ30" s="32"/>
      <c r="BR30" s="45">
        <v>8650056</v>
      </c>
      <c r="BS30" s="45">
        <v>2379058</v>
      </c>
      <c r="BT30" s="45">
        <v>2161614</v>
      </c>
      <c r="BU30" s="45">
        <v>2002060</v>
      </c>
      <c r="BV30" s="45">
        <v>2107324</v>
      </c>
      <c r="BW30" s="30"/>
      <c r="BX30" s="77">
        <v>8109540</v>
      </c>
      <c r="BY30" s="77">
        <v>2147808</v>
      </c>
      <c r="BZ30" s="45">
        <v>1922721</v>
      </c>
      <c r="CA30" s="45">
        <v>2005715</v>
      </c>
      <c r="CB30" s="45">
        <v>2033296</v>
      </c>
      <c r="CC30" s="80"/>
      <c r="CD30" s="77">
        <v>9139808</v>
      </c>
      <c r="CE30" s="77">
        <v>2428428</v>
      </c>
      <c r="CF30" s="77">
        <v>2184232</v>
      </c>
      <c r="CG30" s="77">
        <v>2098956</v>
      </c>
      <c r="CH30" s="77">
        <v>2428192</v>
      </c>
      <c r="CI30" s="78"/>
      <c r="CJ30" s="46">
        <v>8913299</v>
      </c>
      <c r="CK30" s="23"/>
      <c r="CL30" s="23"/>
    </row>
    <row r="31" spans="1:90" s="24" customFormat="1" x14ac:dyDescent="0.2">
      <c r="A31" s="32"/>
      <c r="B31" s="62"/>
      <c r="C31" s="32"/>
      <c r="D31" s="62"/>
      <c r="E31" s="62"/>
      <c r="F31" s="62"/>
      <c r="G31" s="62"/>
      <c r="H31" s="62"/>
      <c r="I31" s="32"/>
      <c r="J31" s="62"/>
      <c r="K31" s="62"/>
      <c r="L31" s="62"/>
      <c r="M31" s="62"/>
      <c r="N31" s="62"/>
      <c r="O31" s="32"/>
      <c r="P31" s="62"/>
      <c r="Q31" s="62"/>
      <c r="R31" s="62"/>
      <c r="S31" s="62"/>
      <c r="T31" s="62"/>
      <c r="U31" s="32"/>
      <c r="V31" s="76"/>
      <c r="W31" s="76"/>
      <c r="X31" s="76"/>
      <c r="Y31" s="76"/>
      <c r="Z31" s="62"/>
      <c r="AA31" s="32"/>
      <c r="AB31" s="62"/>
      <c r="AC31" s="62"/>
      <c r="AD31" s="62"/>
      <c r="AE31" s="62"/>
      <c r="AF31" s="62"/>
      <c r="AG31" s="32"/>
      <c r="AH31" s="62"/>
      <c r="AI31" s="62"/>
      <c r="AJ31" s="62"/>
      <c r="AK31" s="62"/>
      <c r="AL31" s="62"/>
      <c r="AM31" s="32"/>
      <c r="AN31" s="62"/>
      <c r="AO31" s="62"/>
      <c r="AP31" s="62"/>
      <c r="AQ31" s="62"/>
      <c r="AR31" s="62"/>
      <c r="AS31" s="32"/>
      <c r="AT31" s="62"/>
      <c r="AU31" s="32"/>
      <c r="AV31" s="62"/>
      <c r="AW31" s="62"/>
      <c r="AX31" s="62"/>
      <c r="AY31" s="32"/>
      <c r="AZ31" s="62"/>
      <c r="BA31" s="32"/>
      <c r="BB31" s="62"/>
      <c r="BC31" s="62"/>
      <c r="BD31" s="62"/>
      <c r="BE31" s="32"/>
      <c r="BF31" s="62"/>
      <c r="BG31" s="62"/>
      <c r="BH31" s="62"/>
      <c r="BI31" s="62"/>
      <c r="BJ31" s="62"/>
      <c r="BK31" s="32"/>
      <c r="BL31" s="62"/>
      <c r="BM31" s="62"/>
      <c r="BN31" s="62"/>
      <c r="BO31" s="62"/>
      <c r="BP31" s="62"/>
      <c r="BQ31" s="32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78"/>
      <c r="CJ31" s="62"/>
      <c r="CK31" s="23"/>
      <c r="CL31" s="23"/>
    </row>
    <row r="32" spans="1:90" x14ac:dyDescent="0.2">
      <c r="A32" s="61" t="s">
        <v>56</v>
      </c>
      <c r="B32" s="38">
        <v>50222</v>
      </c>
      <c r="C32" s="30"/>
      <c r="D32" s="38">
        <v>314948</v>
      </c>
      <c r="E32" s="38">
        <v>23000</v>
      </c>
      <c r="F32" s="38">
        <v>60170</v>
      </c>
      <c r="G32" s="38">
        <v>45909</v>
      </c>
      <c r="H32" s="38">
        <v>185869</v>
      </c>
      <c r="I32" s="30"/>
      <c r="J32" s="38">
        <v>214648</v>
      </c>
      <c r="K32" s="38">
        <v>60135</v>
      </c>
      <c r="L32" s="38">
        <v>35008</v>
      </c>
      <c r="M32" s="38">
        <v>40309</v>
      </c>
      <c r="N32" s="38">
        <v>79196</v>
      </c>
      <c r="O32" s="30"/>
      <c r="P32" s="38">
        <v>266337</v>
      </c>
      <c r="Q32" s="38">
        <v>16530</v>
      </c>
      <c r="R32" s="38">
        <v>116749</v>
      </c>
      <c r="S32" s="38">
        <v>30188</v>
      </c>
      <c r="T32" s="38">
        <v>102870</v>
      </c>
      <c r="U32" s="30"/>
      <c r="V32" s="38">
        <v>215329</v>
      </c>
      <c r="W32" s="38">
        <v>41702</v>
      </c>
      <c r="X32" s="38">
        <v>82018</v>
      </c>
      <c r="Y32" s="38">
        <v>78500</v>
      </c>
      <c r="Z32" s="38">
        <v>10416</v>
      </c>
      <c r="AA32" s="30"/>
      <c r="AB32" s="38">
        <v>212562</v>
      </c>
      <c r="AC32" s="38">
        <v>66879</v>
      </c>
      <c r="AD32" s="38">
        <v>65824</v>
      </c>
      <c r="AE32" s="38">
        <v>38368</v>
      </c>
      <c r="AF32" s="38">
        <v>41491</v>
      </c>
      <c r="AG32" s="30"/>
      <c r="AH32" s="38">
        <v>248815</v>
      </c>
      <c r="AI32" s="38">
        <v>66531</v>
      </c>
      <c r="AJ32" s="38">
        <v>46793</v>
      </c>
      <c r="AK32" s="38">
        <v>57113</v>
      </c>
      <c r="AL32" s="38">
        <v>78378</v>
      </c>
      <c r="AM32" s="30"/>
      <c r="AN32" s="38">
        <v>285962</v>
      </c>
      <c r="AO32" s="38">
        <v>162210</v>
      </c>
      <c r="AP32" s="38">
        <v>47058</v>
      </c>
      <c r="AQ32" s="38">
        <v>21968</v>
      </c>
      <c r="AR32" s="38">
        <v>54726</v>
      </c>
      <c r="AS32" s="30"/>
      <c r="AT32" s="38">
        <v>245122</v>
      </c>
      <c r="AU32" s="38">
        <v>104442</v>
      </c>
      <c r="AV32" s="38">
        <v>50823</v>
      </c>
      <c r="AW32" s="38">
        <v>31389</v>
      </c>
      <c r="AX32" s="38">
        <v>58468</v>
      </c>
      <c r="AY32" s="30"/>
      <c r="AZ32" s="38">
        <v>141790</v>
      </c>
      <c r="BA32" s="38">
        <v>64754</v>
      </c>
      <c r="BB32" s="38">
        <v>17705</v>
      </c>
      <c r="BC32" s="38">
        <v>43093</v>
      </c>
      <c r="BD32" s="38">
        <v>16238</v>
      </c>
      <c r="BE32" s="37"/>
      <c r="BF32" s="38">
        <v>144038</v>
      </c>
      <c r="BG32" s="38">
        <v>45358</v>
      </c>
      <c r="BH32" s="38">
        <v>41982</v>
      </c>
      <c r="BI32" s="38">
        <v>26534</v>
      </c>
      <c r="BJ32" s="38">
        <v>30164</v>
      </c>
      <c r="BK32" s="30"/>
      <c r="BL32" s="38">
        <v>99102</v>
      </c>
      <c r="BM32" s="38">
        <v>52047</v>
      </c>
      <c r="BN32" s="38">
        <v>15388</v>
      </c>
      <c r="BO32" s="39">
        <v>9325</v>
      </c>
      <c r="BP32" s="39">
        <v>22342</v>
      </c>
      <c r="BQ32" s="30"/>
      <c r="BR32" s="39">
        <v>115066</v>
      </c>
      <c r="BS32" s="39">
        <v>14314</v>
      </c>
      <c r="BT32" s="39">
        <v>17036</v>
      </c>
      <c r="BU32" s="39">
        <v>55954</v>
      </c>
      <c r="BV32" s="39">
        <v>27762</v>
      </c>
      <c r="BW32" s="37"/>
      <c r="BX32" s="57">
        <v>125087</v>
      </c>
      <c r="BY32" s="57">
        <v>27194</v>
      </c>
      <c r="BZ32" s="39">
        <v>18559</v>
      </c>
      <c r="CA32" s="39">
        <v>22136</v>
      </c>
      <c r="CB32" s="39">
        <v>57198</v>
      </c>
      <c r="CC32" s="80"/>
      <c r="CD32" s="57">
        <v>108159</v>
      </c>
      <c r="CE32" s="57">
        <v>37107</v>
      </c>
      <c r="CF32" s="57">
        <v>14746</v>
      </c>
      <c r="CG32" s="57">
        <v>26202</v>
      </c>
      <c r="CH32" s="57">
        <v>30104</v>
      </c>
      <c r="CI32" s="78"/>
      <c r="CJ32" s="38">
        <v>228768</v>
      </c>
      <c r="CK32" s="23"/>
      <c r="CL32" s="23"/>
    </row>
    <row r="33" spans="1:90" x14ac:dyDescent="0.2">
      <c r="A33" s="61" t="s">
        <v>239</v>
      </c>
      <c r="B33" s="38">
        <v>81628</v>
      </c>
      <c r="C33" s="30"/>
      <c r="D33" s="38">
        <v>406103</v>
      </c>
      <c r="E33" s="38">
        <v>235794</v>
      </c>
      <c r="F33" s="38">
        <v>32311</v>
      </c>
      <c r="G33" s="38">
        <v>46250</v>
      </c>
      <c r="H33" s="38">
        <v>91748</v>
      </c>
      <c r="I33" s="30"/>
      <c r="J33" s="38">
        <v>441558</v>
      </c>
      <c r="K33" s="38">
        <v>302232</v>
      </c>
      <c r="L33" s="38">
        <v>41231</v>
      </c>
      <c r="M33" s="38">
        <v>39638</v>
      </c>
      <c r="N33" s="38">
        <v>58457</v>
      </c>
      <c r="O33" s="30"/>
      <c r="P33" s="38">
        <v>382659</v>
      </c>
      <c r="Q33" s="38">
        <v>145625</v>
      </c>
      <c r="R33" s="38">
        <v>95880</v>
      </c>
      <c r="S33" s="38">
        <v>17293</v>
      </c>
      <c r="T33" s="38">
        <v>123861</v>
      </c>
      <c r="U33" s="30"/>
      <c r="V33" s="38">
        <v>223433</v>
      </c>
      <c r="W33" s="38">
        <v>-42989</v>
      </c>
      <c r="X33" s="38">
        <v>85035</v>
      </c>
      <c r="Y33" s="38">
        <v>93615</v>
      </c>
      <c r="Z33" s="38">
        <v>85079</v>
      </c>
      <c r="AA33" s="30"/>
      <c r="AB33" s="38">
        <v>127317</v>
      </c>
      <c r="AC33" s="38">
        <v>-18589</v>
      </c>
      <c r="AD33" s="38">
        <v>72051</v>
      </c>
      <c r="AE33" s="38">
        <v>6417</v>
      </c>
      <c r="AF33" s="38">
        <v>67438</v>
      </c>
      <c r="AG33" s="30"/>
      <c r="AH33" s="38">
        <v>173824</v>
      </c>
      <c r="AI33" s="38">
        <v>44415</v>
      </c>
      <c r="AJ33" s="38">
        <v>29798</v>
      </c>
      <c r="AK33" s="38">
        <v>38471</v>
      </c>
      <c r="AL33" s="38">
        <v>61140</v>
      </c>
      <c r="AM33" s="30"/>
      <c r="AN33" s="38">
        <v>186733</v>
      </c>
      <c r="AO33" s="38">
        <v>49554</v>
      </c>
      <c r="AP33" s="38">
        <v>37630</v>
      </c>
      <c r="AQ33" s="38">
        <v>34128</v>
      </c>
      <c r="AR33" s="38">
        <v>65421</v>
      </c>
      <c r="AS33" s="30"/>
      <c r="AT33" s="38">
        <v>168690</v>
      </c>
      <c r="AU33" s="38">
        <v>61995</v>
      </c>
      <c r="AV33" s="38">
        <v>-13919</v>
      </c>
      <c r="AW33" s="38">
        <v>75644</v>
      </c>
      <c r="AX33" s="38">
        <v>44970</v>
      </c>
      <c r="AY33" s="30"/>
      <c r="AZ33" s="38">
        <v>221871</v>
      </c>
      <c r="BA33" s="38">
        <v>49931</v>
      </c>
      <c r="BB33" s="38">
        <v>48994</v>
      </c>
      <c r="BC33" s="38">
        <v>50294</v>
      </c>
      <c r="BD33" s="38">
        <v>72652</v>
      </c>
      <c r="BE33" s="37"/>
      <c r="BF33" s="38">
        <v>261625</v>
      </c>
      <c r="BG33" s="38">
        <v>173181</v>
      </c>
      <c r="BH33" s="38">
        <v>20585</v>
      </c>
      <c r="BI33" s="38">
        <v>37436</v>
      </c>
      <c r="BJ33" s="38">
        <v>30423</v>
      </c>
      <c r="BK33" s="30"/>
      <c r="BL33" s="38">
        <v>262040</v>
      </c>
      <c r="BM33" s="38">
        <v>151698</v>
      </c>
      <c r="BN33" s="38">
        <v>43214</v>
      </c>
      <c r="BO33" s="39">
        <v>29893</v>
      </c>
      <c r="BP33" s="39">
        <v>37235</v>
      </c>
      <c r="BQ33" s="30"/>
      <c r="BR33" s="39">
        <v>97754</v>
      </c>
      <c r="BS33" s="39">
        <v>29466</v>
      </c>
      <c r="BT33" s="39">
        <v>18380</v>
      </c>
      <c r="BU33" s="39">
        <v>24955</v>
      </c>
      <c r="BV33" s="39">
        <v>24953</v>
      </c>
      <c r="BW33" s="30"/>
      <c r="BX33" s="57">
        <v>248954</v>
      </c>
      <c r="BY33" s="57">
        <v>150127</v>
      </c>
      <c r="BZ33" s="39">
        <v>17779</v>
      </c>
      <c r="CA33" s="39">
        <v>34216</v>
      </c>
      <c r="CB33" s="39">
        <v>46832</v>
      </c>
      <c r="CC33" s="80"/>
      <c r="CD33" s="57">
        <v>220866</v>
      </c>
      <c r="CE33" s="57">
        <v>144908</v>
      </c>
      <c r="CF33" s="57">
        <v>12238</v>
      </c>
      <c r="CG33" s="57">
        <v>41713</v>
      </c>
      <c r="CH33" s="57">
        <v>22007</v>
      </c>
      <c r="CI33" s="78"/>
      <c r="CJ33" s="38">
        <v>158736</v>
      </c>
      <c r="CK33" s="23"/>
      <c r="CL33" s="23"/>
    </row>
    <row r="34" spans="1:90" x14ac:dyDescent="0.2">
      <c r="A34" s="61" t="s">
        <v>421</v>
      </c>
      <c r="B34" s="38">
        <v>59505</v>
      </c>
      <c r="C34" s="30"/>
      <c r="D34" s="38">
        <v>-278490</v>
      </c>
      <c r="E34" s="38">
        <v>-326681</v>
      </c>
      <c r="F34" s="38">
        <v>20299</v>
      </c>
      <c r="G34" s="38">
        <v>18901</v>
      </c>
      <c r="H34" s="38">
        <v>8991</v>
      </c>
      <c r="I34" s="30"/>
      <c r="J34" s="38">
        <v>-222464</v>
      </c>
      <c r="K34" s="38">
        <v>-243146</v>
      </c>
      <c r="L34" s="38">
        <v>15737</v>
      </c>
      <c r="M34" s="38">
        <v>4945</v>
      </c>
      <c r="N34" s="38"/>
      <c r="O34" s="30"/>
      <c r="P34" s="38">
        <v>213922</v>
      </c>
      <c r="Q34" s="38">
        <v>201699</v>
      </c>
      <c r="R34" s="38">
        <v>-171925</v>
      </c>
      <c r="S34" s="38">
        <v>92074</v>
      </c>
      <c r="T34" s="38">
        <v>92074</v>
      </c>
      <c r="U34" s="30"/>
      <c r="V34" s="38">
        <v>-414715</v>
      </c>
      <c r="W34" s="38">
        <v>996173</v>
      </c>
      <c r="X34" s="38">
        <v>-854846</v>
      </c>
      <c r="Y34" s="38">
        <v>-505048</v>
      </c>
      <c r="Z34" s="38">
        <v>-50994</v>
      </c>
      <c r="AA34" s="30"/>
      <c r="AB34" s="38">
        <v>-199282</v>
      </c>
      <c r="AC34" s="38">
        <v>-188216</v>
      </c>
      <c r="AD34" s="38">
        <v>-7330</v>
      </c>
      <c r="AE34" s="38">
        <v>-2656</v>
      </c>
      <c r="AF34" s="38">
        <v>-1080</v>
      </c>
      <c r="AG34" s="30"/>
      <c r="AH34" s="38">
        <v>17745</v>
      </c>
      <c r="AI34" s="38">
        <v>-35687</v>
      </c>
      <c r="AJ34" s="38">
        <v>14127</v>
      </c>
      <c r="AK34" s="38">
        <v>14958</v>
      </c>
      <c r="AL34" s="38">
        <v>24347</v>
      </c>
      <c r="AM34" s="30"/>
      <c r="AN34" s="38">
        <v>10415</v>
      </c>
      <c r="AO34" s="38">
        <v>-50287</v>
      </c>
      <c r="AP34" s="38">
        <v>19698</v>
      </c>
      <c r="AQ34" s="38">
        <v>19448</v>
      </c>
      <c r="AR34" s="38">
        <v>21556</v>
      </c>
      <c r="AS34" s="30"/>
      <c r="AT34" s="38">
        <v>-78981</v>
      </c>
      <c r="AU34" s="38">
        <v>-78981</v>
      </c>
      <c r="AV34" s="38"/>
      <c r="AW34" s="38"/>
      <c r="AX34" s="38"/>
      <c r="AY34" s="30"/>
      <c r="AZ34" s="38"/>
      <c r="BA34" s="38"/>
      <c r="BB34" s="38"/>
      <c r="BC34" s="38"/>
      <c r="BD34" s="38"/>
      <c r="BE34" s="37"/>
      <c r="BF34" s="38"/>
      <c r="BG34" s="38"/>
      <c r="BH34" s="38"/>
      <c r="BI34" s="38"/>
      <c r="BJ34" s="38"/>
      <c r="BK34" s="30"/>
      <c r="BL34" s="38"/>
      <c r="BM34" s="38"/>
      <c r="BN34" s="38"/>
      <c r="BO34" s="39"/>
      <c r="BP34" s="39"/>
      <c r="BQ34" s="30"/>
      <c r="BR34" s="39"/>
      <c r="BS34" s="39"/>
      <c r="BT34" s="39"/>
      <c r="BU34" s="39"/>
      <c r="BV34" s="39"/>
      <c r="BW34" s="30"/>
      <c r="BX34" s="57"/>
      <c r="BY34" s="57"/>
      <c r="BZ34" s="39"/>
      <c r="CA34" s="39"/>
      <c r="CB34" s="39"/>
      <c r="CC34" s="80"/>
      <c r="CD34" s="57"/>
      <c r="CE34" s="57"/>
      <c r="CF34" s="57"/>
      <c r="CG34" s="57"/>
      <c r="CH34" s="57"/>
      <c r="CI34" s="78"/>
      <c r="CJ34" s="38"/>
      <c r="CK34" s="23"/>
      <c r="CL34" s="23"/>
    </row>
    <row r="35" spans="1:90" s="30" customFormat="1" x14ac:dyDescent="0.2">
      <c r="A35" s="61" t="s">
        <v>433</v>
      </c>
      <c r="B35" s="38">
        <v>-10781</v>
      </c>
      <c r="D35" s="38">
        <v>-12806</v>
      </c>
      <c r="E35" s="38">
        <v>-4159</v>
      </c>
      <c r="F35" s="38">
        <v>-104</v>
      </c>
      <c r="G35" s="38">
        <v>-11642</v>
      </c>
      <c r="H35" s="38">
        <v>3099</v>
      </c>
      <c r="J35" s="38">
        <v>-71325</v>
      </c>
      <c r="K35" s="38">
        <v>-31297</v>
      </c>
      <c r="L35" s="38">
        <v>-5686</v>
      </c>
      <c r="M35" s="38">
        <v>-22918</v>
      </c>
      <c r="N35" s="38">
        <v>-11424</v>
      </c>
      <c r="P35" s="38">
        <v>-62038</v>
      </c>
      <c r="Q35" s="38">
        <v>-17892</v>
      </c>
      <c r="R35" s="38">
        <v>-6484</v>
      </c>
      <c r="S35" s="38">
        <v>-20568</v>
      </c>
      <c r="T35" s="38">
        <v>-17094</v>
      </c>
      <c r="V35" s="38">
        <v>-51256</v>
      </c>
      <c r="W35" s="38">
        <v>-21578</v>
      </c>
      <c r="X35" s="38">
        <v>-4972</v>
      </c>
      <c r="Y35" s="38">
        <v>-7575</v>
      </c>
      <c r="Z35" s="38">
        <v>-17131</v>
      </c>
      <c r="AB35" s="38">
        <v>-35253</v>
      </c>
      <c r="AC35" s="38">
        <v>-3135</v>
      </c>
      <c r="AD35" s="38">
        <v>-8527</v>
      </c>
      <c r="AE35" s="38">
        <v>-11388</v>
      </c>
      <c r="AF35" s="38">
        <v>-12203</v>
      </c>
      <c r="AH35" s="38">
        <v>-34890</v>
      </c>
      <c r="AI35" s="38">
        <v>-6837</v>
      </c>
      <c r="AJ35" s="38">
        <v>-10858</v>
      </c>
      <c r="AK35" s="38">
        <v>-2418</v>
      </c>
      <c r="AL35" s="38">
        <v>-14777</v>
      </c>
      <c r="AN35" s="38">
        <v>-57585</v>
      </c>
      <c r="AO35" s="38">
        <v>-21211</v>
      </c>
      <c r="AP35" s="38">
        <v>-13731</v>
      </c>
      <c r="AQ35" s="38">
        <v>-8955</v>
      </c>
      <c r="AR35" s="38">
        <v>-13688</v>
      </c>
      <c r="AT35" s="38">
        <v>-45244</v>
      </c>
      <c r="AU35" s="38">
        <v>-23087</v>
      </c>
      <c r="AV35" s="38">
        <v>-8302</v>
      </c>
      <c r="AW35" s="38">
        <v>-10565</v>
      </c>
      <c r="AX35" s="38">
        <v>-3290</v>
      </c>
      <c r="AZ35" s="38">
        <v>-23530</v>
      </c>
      <c r="BA35" s="38">
        <v>-12468</v>
      </c>
      <c r="BB35" s="38">
        <v>-3025</v>
      </c>
      <c r="BC35" s="38">
        <v>-4250</v>
      </c>
      <c r="BD35" s="38">
        <v>-3787</v>
      </c>
      <c r="BE35" s="37"/>
      <c r="BF35" s="38">
        <v>-30662</v>
      </c>
      <c r="BG35" s="38">
        <v>-11210</v>
      </c>
      <c r="BH35" s="38">
        <v>-8869</v>
      </c>
      <c r="BI35" s="38">
        <v>-10164</v>
      </c>
      <c r="BJ35" s="38">
        <v>-419</v>
      </c>
      <c r="BL35" s="38">
        <v>-9148</v>
      </c>
      <c r="BM35" s="38">
        <v>-6239</v>
      </c>
      <c r="BN35" s="38">
        <v>-2590</v>
      </c>
      <c r="BO35" s="39">
        <v>10146</v>
      </c>
      <c r="BP35" s="39">
        <v>-10465</v>
      </c>
      <c r="BR35" s="39">
        <v>-5620</v>
      </c>
      <c r="BS35" s="39">
        <v>-5042</v>
      </c>
      <c r="BT35" s="39">
        <v>-577</v>
      </c>
      <c r="BU35" s="39">
        <v>-387</v>
      </c>
      <c r="BV35" s="39">
        <v>386</v>
      </c>
      <c r="BW35" s="62"/>
      <c r="BX35" s="57">
        <v>109</v>
      </c>
      <c r="BY35" s="57">
        <v>5009</v>
      </c>
      <c r="BZ35" s="39">
        <v>-1673</v>
      </c>
      <c r="CA35" s="39">
        <v>-1051</v>
      </c>
      <c r="CB35" s="39">
        <v>-2176</v>
      </c>
      <c r="CC35" s="80"/>
      <c r="CD35" s="57">
        <v>-8549</v>
      </c>
      <c r="CE35" s="57">
        <v>-6697</v>
      </c>
      <c r="CF35" s="57">
        <v>-2474</v>
      </c>
      <c r="CG35" s="57">
        <v>-2005</v>
      </c>
      <c r="CH35" s="57">
        <v>2627</v>
      </c>
      <c r="CI35" s="78"/>
      <c r="CJ35" s="38">
        <v>-12878</v>
      </c>
      <c r="CK35" s="23"/>
      <c r="CL35" s="23"/>
    </row>
    <row r="36" spans="1:90" s="66" customFormat="1" x14ac:dyDescent="0.2">
      <c r="A36" s="112" t="s">
        <v>434</v>
      </c>
      <c r="B36" s="42">
        <v>-195</v>
      </c>
      <c r="C36" s="53"/>
      <c r="D36" s="42">
        <v>1302028</v>
      </c>
      <c r="E36" s="42">
        <v>1301885</v>
      </c>
      <c r="F36" s="42"/>
      <c r="G36" s="42">
        <v>143</v>
      </c>
      <c r="H36" s="42"/>
      <c r="I36" s="53"/>
      <c r="J36" s="42">
        <v>2237163</v>
      </c>
      <c r="K36" s="42">
        <v>2253782</v>
      </c>
      <c r="L36" s="42"/>
      <c r="M36" s="42">
        <v>72</v>
      </c>
      <c r="N36" s="42">
        <v>-16691</v>
      </c>
      <c r="O36" s="53"/>
      <c r="P36" s="42">
        <v>3690243</v>
      </c>
      <c r="Q36" s="42">
        <v>2902159</v>
      </c>
      <c r="R36" s="42">
        <v>-4225</v>
      </c>
      <c r="S36" s="42">
        <v>763640</v>
      </c>
      <c r="T36" s="42">
        <v>28669</v>
      </c>
      <c r="U36" s="53"/>
      <c r="V36" s="42">
        <v>56763</v>
      </c>
      <c r="W36" s="42">
        <v>54009</v>
      </c>
      <c r="X36" s="42">
        <v>177</v>
      </c>
      <c r="Y36" s="42">
        <v>2527</v>
      </c>
      <c r="Z36" s="42">
        <v>50</v>
      </c>
      <c r="AA36" s="53"/>
      <c r="AB36" s="42">
        <v>30124</v>
      </c>
      <c r="AC36" s="42">
        <v>26679</v>
      </c>
      <c r="AD36" s="42">
        <v>81</v>
      </c>
      <c r="AE36" s="42">
        <v>6</v>
      </c>
      <c r="AF36" s="42">
        <v>3358</v>
      </c>
      <c r="AG36" s="53"/>
      <c r="AH36" s="42">
        <v>3410154</v>
      </c>
      <c r="AI36" s="42">
        <v>2888170</v>
      </c>
      <c r="AJ36" s="42">
        <v>212</v>
      </c>
      <c r="AK36" s="42">
        <v>521772</v>
      </c>
      <c r="AL36" s="42"/>
      <c r="AM36" s="53"/>
      <c r="AN36" s="42">
        <v>5521</v>
      </c>
      <c r="AO36" s="42">
        <v>9800</v>
      </c>
      <c r="AP36" s="42"/>
      <c r="AQ36" s="42"/>
      <c r="AR36" s="42">
        <v>-4279</v>
      </c>
      <c r="AS36" s="53"/>
      <c r="AT36" s="42">
        <v>-166454</v>
      </c>
      <c r="AU36" s="42">
        <v>-115089</v>
      </c>
      <c r="AV36" s="42"/>
      <c r="AW36" s="42">
        <v>-51365</v>
      </c>
      <c r="AX36" s="42"/>
      <c r="AY36" s="53"/>
      <c r="AZ36" s="42">
        <v>1284</v>
      </c>
      <c r="BA36" s="42">
        <v>1284</v>
      </c>
      <c r="BB36" s="42">
        <v>0</v>
      </c>
      <c r="BC36" s="42">
        <v>0</v>
      </c>
      <c r="BD36" s="42">
        <v>0</v>
      </c>
      <c r="BE36" s="37"/>
      <c r="BF36" s="42">
        <v>98160</v>
      </c>
      <c r="BG36" s="42">
        <v>48808</v>
      </c>
      <c r="BH36" s="38">
        <v>7352</v>
      </c>
      <c r="BI36" s="42">
        <v>42000</v>
      </c>
      <c r="BJ36" s="42">
        <v>0</v>
      </c>
      <c r="BK36" s="53"/>
      <c r="BL36" s="42">
        <v>1501621</v>
      </c>
      <c r="BM36" s="42">
        <v>1501621</v>
      </c>
      <c r="BN36" s="42">
        <v>0</v>
      </c>
      <c r="BO36" s="43">
        <v>0</v>
      </c>
      <c r="BP36" s="43">
        <v>0</v>
      </c>
      <c r="BQ36" s="53"/>
      <c r="BR36" s="174">
        <v>30556</v>
      </c>
      <c r="BS36" s="174">
        <v>30556</v>
      </c>
      <c r="BT36" s="174">
        <v>0</v>
      </c>
      <c r="BU36" s="174">
        <v>0</v>
      </c>
      <c r="BV36" s="175">
        <v>0</v>
      </c>
      <c r="BW36" s="53"/>
      <c r="BX36" s="176">
        <v>11363</v>
      </c>
      <c r="BY36" s="176">
        <v>11363</v>
      </c>
      <c r="BZ36" s="174">
        <v>0</v>
      </c>
      <c r="CA36" s="174">
        <v>0</v>
      </c>
      <c r="CB36" s="174">
        <v>0</v>
      </c>
      <c r="CC36" s="102"/>
      <c r="CD36" s="82">
        <v>5397</v>
      </c>
      <c r="CE36" s="176">
        <v>5291</v>
      </c>
      <c r="CF36" s="176">
        <v>0</v>
      </c>
      <c r="CG36" s="176">
        <v>0</v>
      </c>
      <c r="CH36" s="176">
        <v>106</v>
      </c>
      <c r="CI36" s="103"/>
      <c r="CJ36" s="42">
        <v>6406</v>
      </c>
      <c r="CK36" s="177"/>
      <c r="CL36" s="177"/>
    </row>
    <row r="37" spans="1:90" x14ac:dyDescent="0.2">
      <c r="A37" s="60" t="s">
        <v>471</v>
      </c>
      <c r="B37" s="46">
        <v>1189401</v>
      </c>
      <c r="C37" s="32"/>
      <c r="D37" s="46">
        <v>2917409</v>
      </c>
      <c r="E37" s="46">
        <v>-726624</v>
      </c>
      <c r="F37" s="46">
        <v>911761</v>
      </c>
      <c r="G37" s="46">
        <v>1107000</v>
      </c>
      <c r="H37" s="46">
        <v>1625272</v>
      </c>
      <c r="I37" s="32"/>
      <c r="J37" s="46">
        <v>3059910</v>
      </c>
      <c r="K37" s="46">
        <v>-1161817</v>
      </c>
      <c r="L37" s="46">
        <v>1477691</v>
      </c>
      <c r="M37" s="46">
        <v>1212938</v>
      </c>
      <c r="N37" s="46">
        <v>1531098</v>
      </c>
      <c r="O37" s="32"/>
      <c r="P37" s="46">
        <v>955679</v>
      </c>
      <c r="Q37" s="46">
        <v>-470592</v>
      </c>
      <c r="R37" s="46">
        <v>702644</v>
      </c>
      <c r="S37" s="46">
        <v>112135</v>
      </c>
      <c r="T37" s="46">
        <v>611492</v>
      </c>
      <c r="U37" s="32"/>
      <c r="V37" s="46">
        <v>578240</v>
      </c>
      <c r="W37" s="46">
        <v>-311283</v>
      </c>
      <c r="X37" s="46">
        <v>-32222</v>
      </c>
      <c r="Y37" s="46">
        <v>348440</v>
      </c>
      <c r="Z37" s="46">
        <v>573305</v>
      </c>
      <c r="AA37" s="32"/>
      <c r="AB37" s="46">
        <v>1973462</v>
      </c>
      <c r="AC37" s="46">
        <v>395508</v>
      </c>
      <c r="AD37" s="46">
        <v>730707</v>
      </c>
      <c r="AE37" s="46">
        <v>356272</v>
      </c>
      <c r="AF37" s="46">
        <v>553069</v>
      </c>
      <c r="AG37" s="32"/>
      <c r="AH37" s="46">
        <v>-1706259</v>
      </c>
      <c r="AI37" s="46">
        <v>-2629568</v>
      </c>
      <c r="AJ37" s="46">
        <v>394351</v>
      </c>
      <c r="AK37" s="46">
        <v>-105540</v>
      </c>
      <c r="AL37" s="46">
        <v>634498</v>
      </c>
      <c r="AM37" s="32"/>
      <c r="AN37" s="46">
        <v>1784127</v>
      </c>
      <c r="AO37" s="46">
        <v>312718</v>
      </c>
      <c r="AP37" s="46">
        <v>597967</v>
      </c>
      <c r="AQ37" s="46">
        <v>439555</v>
      </c>
      <c r="AR37" s="46">
        <v>433887</v>
      </c>
      <c r="AS37" s="32"/>
      <c r="AT37" s="46">
        <v>1037086</v>
      </c>
      <c r="AU37" s="46">
        <v>116838</v>
      </c>
      <c r="AV37" s="46">
        <v>287365</v>
      </c>
      <c r="AW37" s="46">
        <v>294105</v>
      </c>
      <c r="AX37" s="46">
        <v>338778</v>
      </c>
      <c r="AY37" s="32"/>
      <c r="AZ37" s="46">
        <v>1487730</v>
      </c>
      <c r="BA37" s="46">
        <v>417875</v>
      </c>
      <c r="BB37" s="46">
        <v>288234</v>
      </c>
      <c r="BC37" s="46">
        <v>399042</v>
      </c>
      <c r="BD37" s="46">
        <v>382579</v>
      </c>
      <c r="BE37" s="37"/>
      <c r="BF37" s="46">
        <v>1119314</v>
      </c>
      <c r="BG37" s="46">
        <v>170172</v>
      </c>
      <c r="BH37" s="46">
        <v>338571</v>
      </c>
      <c r="BI37" s="46">
        <v>221934</v>
      </c>
      <c r="BJ37" s="46">
        <v>388637</v>
      </c>
      <c r="BK37" s="32"/>
      <c r="BL37" s="46">
        <v>-162125</v>
      </c>
      <c r="BM37" s="46">
        <v>-1209096</v>
      </c>
      <c r="BN37" s="46">
        <v>522764</v>
      </c>
      <c r="BO37" s="45">
        <v>196887</v>
      </c>
      <c r="BP37" s="45">
        <v>327320</v>
      </c>
      <c r="BQ37" s="32"/>
      <c r="BR37" s="45">
        <v>1186475</v>
      </c>
      <c r="BS37" s="45">
        <v>198415</v>
      </c>
      <c r="BT37" s="45">
        <v>223442</v>
      </c>
      <c r="BU37" s="45">
        <v>495004</v>
      </c>
      <c r="BV37" s="45">
        <v>269614</v>
      </c>
      <c r="BW37" s="30"/>
      <c r="BX37" s="77">
        <v>905859</v>
      </c>
      <c r="BY37" s="77">
        <v>86182</v>
      </c>
      <c r="BZ37" s="45">
        <v>268004</v>
      </c>
      <c r="CA37" s="45">
        <v>196445</v>
      </c>
      <c r="CB37" s="45">
        <v>355228</v>
      </c>
      <c r="CC37" s="80"/>
      <c r="CD37" s="77">
        <v>824889</v>
      </c>
      <c r="CE37" s="77">
        <v>116043</v>
      </c>
      <c r="CF37" s="77">
        <v>221094</v>
      </c>
      <c r="CG37" s="77">
        <v>259546</v>
      </c>
      <c r="CH37" s="77">
        <v>228206</v>
      </c>
      <c r="CI37" s="78"/>
      <c r="CJ37" s="46">
        <v>845961</v>
      </c>
      <c r="CK37" s="23"/>
      <c r="CL37" s="23"/>
    </row>
    <row r="38" spans="1:90" x14ac:dyDescent="0.2">
      <c r="A38" s="30"/>
      <c r="B38" s="37"/>
      <c r="C38" s="30"/>
      <c r="D38" s="37"/>
      <c r="E38" s="37"/>
      <c r="F38" s="37"/>
      <c r="G38" s="37"/>
      <c r="H38" s="37"/>
      <c r="I38" s="30"/>
      <c r="J38" s="37"/>
      <c r="K38" s="37"/>
      <c r="L38" s="37"/>
      <c r="M38" s="37"/>
      <c r="N38" s="37"/>
      <c r="O38" s="30"/>
      <c r="P38" s="37"/>
      <c r="Q38" s="37"/>
      <c r="R38" s="37"/>
      <c r="S38" s="37"/>
      <c r="T38" s="37"/>
      <c r="U38" s="30"/>
      <c r="Z38" s="37"/>
      <c r="AA38" s="30"/>
      <c r="AB38" s="37"/>
      <c r="AC38" s="37"/>
      <c r="AD38" s="37"/>
      <c r="AE38" s="122"/>
      <c r="AF38" s="37"/>
      <c r="AG38" s="30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0"/>
      <c r="AZ38" s="37"/>
      <c r="BA38" s="122"/>
      <c r="BB38" s="37"/>
      <c r="BC38" s="37"/>
      <c r="BD38" s="37"/>
      <c r="BE38" s="30"/>
      <c r="BF38" s="37"/>
      <c r="BG38" s="37"/>
      <c r="BH38" s="37"/>
      <c r="BI38" s="37"/>
      <c r="BJ38" s="37"/>
      <c r="BK38" s="30"/>
      <c r="BL38" s="37"/>
      <c r="BM38" s="37"/>
      <c r="BN38" s="37"/>
      <c r="BO38" s="37"/>
      <c r="BP38" s="37"/>
      <c r="BQ38" s="30"/>
      <c r="BR38" s="30"/>
      <c r="BS38" s="30"/>
      <c r="BT38" s="30"/>
      <c r="BU38" s="30"/>
      <c r="BV38" s="30"/>
      <c r="BW38" s="30"/>
      <c r="BX38" s="81"/>
      <c r="BY38" s="81"/>
      <c r="BZ38" s="30"/>
      <c r="CA38" s="30"/>
      <c r="CB38" s="30"/>
      <c r="CC38" s="80"/>
      <c r="CD38" s="81"/>
      <c r="CE38" s="81"/>
      <c r="CF38" s="81"/>
      <c r="CG38" s="81"/>
      <c r="CH38" s="81"/>
      <c r="CI38" s="78"/>
      <c r="CJ38" s="30"/>
      <c r="CK38" s="23"/>
      <c r="CL38" s="23"/>
    </row>
    <row r="39" spans="1:90" x14ac:dyDescent="0.2">
      <c r="A39" s="61" t="s">
        <v>61</v>
      </c>
      <c r="B39" s="38">
        <v>135962</v>
      </c>
      <c r="C39" s="30"/>
      <c r="D39" s="38">
        <v>593216</v>
      </c>
      <c r="E39" s="38">
        <v>191341</v>
      </c>
      <c r="F39" s="38">
        <v>123242</v>
      </c>
      <c r="G39" s="38">
        <v>139907</v>
      </c>
      <c r="H39" s="38">
        <v>138726</v>
      </c>
      <c r="I39" s="30"/>
      <c r="J39" s="38">
        <v>582117</v>
      </c>
      <c r="K39" s="38">
        <v>182984</v>
      </c>
      <c r="L39" s="38">
        <v>143940</v>
      </c>
      <c r="M39" s="38">
        <v>124823</v>
      </c>
      <c r="N39" s="38">
        <v>130370</v>
      </c>
      <c r="O39" s="30"/>
      <c r="P39" s="38">
        <v>486445</v>
      </c>
      <c r="Q39" s="38">
        <v>108604</v>
      </c>
      <c r="R39" s="38">
        <v>110856</v>
      </c>
      <c r="S39" s="38">
        <v>129215</v>
      </c>
      <c r="T39" s="38">
        <v>137770</v>
      </c>
      <c r="U39" s="30"/>
      <c r="V39" s="38">
        <v>276630</v>
      </c>
      <c r="W39" s="38">
        <v>53950</v>
      </c>
      <c r="X39" s="38">
        <v>80041</v>
      </c>
      <c r="Y39" s="38">
        <v>73524</v>
      </c>
      <c r="Z39" s="38">
        <v>69115</v>
      </c>
      <c r="AA39" s="30"/>
      <c r="AB39" s="38">
        <v>214803</v>
      </c>
      <c r="AC39" s="38">
        <v>48928</v>
      </c>
      <c r="AD39" s="38">
        <v>48964</v>
      </c>
      <c r="AE39" s="38">
        <v>58115</v>
      </c>
      <c r="AF39" s="38">
        <v>58796</v>
      </c>
      <c r="AG39" s="30"/>
      <c r="AH39" s="38">
        <v>346336</v>
      </c>
      <c r="AI39" s="38">
        <v>86315</v>
      </c>
      <c r="AJ39" s="38">
        <v>86313</v>
      </c>
      <c r="AK39" s="38">
        <v>81643</v>
      </c>
      <c r="AL39" s="38">
        <v>92065</v>
      </c>
      <c r="AM39" s="30"/>
      <c r="AN39" s="38">
        <v>369234</v>
      </c>
      <c r="AO39" s="38">
        <v>130567</v>
      </c>
      <c r="AP39" s="38">
        <v>85206</v>
      </c>
      <c r="AQ39" s="38">
        <v>81839</v>
      </c>
      <c r="AR39" s="38">
        <v>71622</v>
      </c>
      <c r="AS39" s="30"/>
      <c r="AT39" s="38">
        <v>302980</v>
      </c>
      <c r="AU39" s="38">
        <v>47935</v>
      </c>
      <c r="AV39" s="38">
        <v>68917</v>
      </c>
      <c r="AW39" s="38">
        <v>123744</v>
      </c>
      <c r="AX39" s="38">
        <v>62384</v>
      </c>
      <c r="AY39" s="30"/>
      <c r="AZ39" s="38">
        <v>170689</v>
      </c>
      <c r="BA39" s="38">
        <v>67933</v>
      </c>
      <c r="BB39" s="38">
        <v>20814</v>
      </c>
      <c r="BC39" s="38">
        <v>35985</v>
      </c>
      <c r="BD39" s="38">
        <v>45957</v>
      </c>
      <c r="BE39" s="37"/>
      <c r="BF39" s="38">
        <v>127010</v>
      </c>
      <c r="BG39" s="38">
        <v>27416</v>
      </c>
      <c r="BH39" s="38">
        <v>34426</v>
      </c>
      <c r="BI39" s="38">
        <v>29432</v>
      </c>
      <c r="BJ39" s="38">
        <v>35736</v>
      </c>
      <c r="BK39" s="30"/>
      <c r="BL39" s="38">
        <v>81751</v>
      </c>
      <c r="BM39" s="38">
        <v>36276</v>
      </c>
      <c r="BN39" s="38">
        <v>14884</v>
      </c>
      <c r="BO39" s="39">
        <v>13949</v>
      </c>
      <c r="BP39" s="39">
        <v>16642</v>
      </c>
      <c r="BQ39" s="30"/>
      <c r="BR39" s="39">
        <v>125483</v>
      </c>
      <c r="BS39" s="39">
        <v>78634</v>
      </c>
      <c r="BT39" s="39">
        <v>10741</v>
      </c>
      <c r="BU39" s="39">
        <v>18690</v>
      </c>
      <c r="BV39" s="39">
        <v>17418</v>
      </c>
      <c r="BW39" s="37"/>
      <c r="BX39" s="57">
        <v>44821</v>
      </c>
      <c r="BY39" s="57">
        <v>22275</v>
      </c>
      <c r="BZ39" s="39">
        <v>2939</v>
      </c>
      <c r="CA39" s="39">
        <v>12266</v>
      </c>
      <c r="CB39" s="39">
        <v>7341</v>
      </c>
      <c r="CC39" s="80"/>
      <c r="CD39" s="57">
        <v>84133</v>
      </c>
      <c r="CE39" s="57">
        <v>35411</v>
      </c>
      <c r="CF39" s="57">
        <v>10600</v>
      </c>
      <c r="CG39" s="57">
        <v>27958</v>
      </c>
      <c r="CH39" s="57">
        <v>10164</v>
      </c>
      <c r="CI39" s="78"/>
      <c r="CJ39" s="38">
        <v>46887</v>
      </c>
      <c r="CK39" s="23"/>
      <c r="CL39" s="23"/>
    </row>
    <row r="40" spans="1:90" x14ac:dyDescent="0.2">
      <c r="A40" s="61" t="s">
        <v>62</v>
      </c>
      <c r="B40" s="38">
        <v>70095</v>
      </c>
      <c r="C40" s="30"/>
      <c r="D40" s="38">
        <v>348701</v>
      </c>
      <c r="E40" s="38">
        <v>93294</v>
      </c>
      <c r="F40" s="38">
        <v>98117</v>
      </c>
      <c r="G40" s="38">
        <v>81338</v>
      </c>
      <c r="H40" s="38">
        <v>75952</v>
      </c>
      <c r="I40" s="30"/>
      <c r="J40" s="38">
        <v>316030</v>
      </c>
      <c r="K40" s="38">
        <v>111090</v>
      </c>
      <c r="L40" s="38">
        <v>95392</v>
      </c>
      <c r="M40" s="38">
        <v>60189</v>
      </c>
      <c r="N40" s="38">
        <v>49359</v>
      </c>
      <c r="O40" s="30"/>
      <c r="P40" s="38">
        <v>222548</v>
      </c>
      <c r="Q40" s="38">
        <v>74012</v>
      </c>
      <c r="R40" s="38">
        <v>71629</v>
      </c>
      <c r="S40" s="38">
        <v>41522</v>
      </c>
      <c r="T40" s="38">
        <v>35385</v>
      </c>
      <c r="U40" s="30"/>
      <c r="V40" s="38">
        <v>220929</v>
      </c>
      <c r="W40" s="38">
        <v>63976</v>
      </c>
      <c r="X40" s="38">
        <v>69656</v>
      </c>
      <c r="Y40" s="38">
        <v>71537</v>
      </c>
      <c r="Z40" s="38">
        <v>15760</v>
      </c>
      <c r="AA40" s="30"/>
      <c r="AB40" s="38">
        <v>125106</v>
      </c>
      <c r="AC40" s="38">
        <v>77163</v>
      </c>
      <c r="AD40" s="38">
        <v>12243</v>
      </c>
      <c r="AE40" s="38">
        <v>13218</v>
      </c>
      <c r="AF40" s="38">
        <v>22482</v>
      </c>
      <c r="AG40" s="30"/>
      <c r="AH40" s="38">
        <v>54346</v>
      </c>
      <c r="AI40" s="38">
        <v>22993</v>
      </c>
      <c r="AJ40" s="38">
        <v>8017</v>
      </c>
      <c r="AK40" s="38">
        <v>10996</v>
      </c>
      <c r="AL40" s="38">
        <v>12340</v>
      </c>
      <c r="AM40" s="30"/>
      <c r="AN40" s="38">
        <v>63890</v>
      </c>
      <c r="AO40" s="38">
        <v>19863</v>
      </c>
      <c r="AP40" s="38">
        <v>16893</v>
      </c>
      <c r="AQ40" s="38">
        <v>9589</v>
      </c>
      <c r="AR40" s="38">
        <v>17545</v>
      </c>
      <c r="AS40" s="30"/>
      <c r="AT40" s="38">
        <v>78743</v>
      </c>
      <c r="AU40" s="38">
        <v>30300</v>
      </c>
      <c r="AV40" s="38">
        <v>-39093</v>
      </c>
      <c r="AW40" s="38">
        <v>69631</v>
      </c>
      <c r="AX40" s="38">
        <v>17905</v>
      </c>
      <c r="AY40" s="30"/>
      <c r="AZ40" s="38">
        <v>139718</v>
      </c>
      <c r="BA40" s="38">
        <v>78715</v>
      </c>
      <c r="BB40" s="38">
        <v>-1516</v>
      </c>
      <c r="BC40" s="38">
        <v>-3664</v>
      </c>
      <c r="BD40" s="38">
        <v>66183</v>
      </c>
      <c r="BE40" s="37"/>
      <c r="BF40" s="38">
        <v>76350</v>
      </c>
      <c r="BG40" s="38">
        <v>28461</v>
      </c>
      <c r="BH40" s="38">
        <v>5607</v>
      </c>
      <c r="BI40" s="38">
        <v>28218</v>
      </c>
      <c r="BJ40" s="38">
        <v>14064</v>
      </c>
      <c r="BK40" s="30"/>
      <c r="BL40" s="38">
        <v>84497</v>
      </c>
      <c r="BM40" s="38">
        <v>41595</v>
      </c>
      <c r="BN40" s="38">
        <v>15503</v>
      </c>
      <c r="BO40" s="39">
        <v>8825</v>
      </c>
      <c r="BP40" s="39">
        <v>18574</v>
      </c>
      <c r="BQ40" s="30"/>
      <c r="BR40" s="39">
        <v>81178</v>
      </c>
      <c r="BS40" s="39">
        <v>10802</v>
      </c>
      <c r="BT40" s="39">
        <v>29402</v>
      </c>
      <c r="BU40" s="39">
        <v>21972</v>
      </c>
      <c r="BV40" s="39">
        <v>19002</v>
      </c>
      <c r="BW40" s="37"/>
      <c r="BX40" s="57">
        <v>88144</v>
      </c>
      <c r="BY40" s="57">
        <v>33797</v>
      </c>
      <c r="BZ40" s="39">
        <v>17882</v>
      </c>
      <c r="CA40" s="39">
        <v>14220</v>
      </c>
      <c r="CB40" s="39">
        <v>22245</v>
      </c>
      <c r="CC40" s="80"/>
      <c r="CD40" s="57">
        <v>148646</v>
      </c>
      <c r="CE40" s="57">
        <v>37440</v>
      </c>
      <c r="CF40" s="57">
        <v>38273</v>
      </c>
      <c r="CG40" s="57">
        <v>27476</v>
      </c>
      <c r="CH40" s="57">
        <v>45457</v>
      </c>
      <c r="CI40" s="78"/>
      <c r="CJ40" s="38">
        <v>184070</v>
      </c>
      <c r="CK40" s="23"/>
      <c r="CL40" s="23"/>
    </row>
    <row r="41" spans="1:90" x14ac:dyDescent="0.2">
      <c r="A41" s="61" t="s">
        <v>505</v>
      </c>
      <c r="B41" s="38">
        <v>33791</v>
      </c>
      <c r="C41" s="30"/>
      <c r="D41" s="38">
        <v>-268010</v>
      </c>
      <c r="E41" s="38">
        <v>-126674</v>
      </c>
      <c r="F41" s="38">
        <v>-30639</v>
      </c>
      <c r="G41" s="38">
        <v>11302</v>
      </c>
      <c r="H41" s="38">
        <v>-121999</v>
      </c>
      <c r="I41" s="30"/>
      <c r="J41" s="38">
        <v>-326283</v>
      </c>
      <c r="K41" s="38">
        <v>-91341</v>
      </c>
      <c r="L41" s="38">
        <v>-99226</v>
      </c>
      <c r="M41" s="38">
        <v>-14602</v>
      </c>
      <c r="N41" s="38">
        <v>-121114</v>
      </c>
      <c r="O41" s="30"/>
      <c r="P41" s="38">
        <v>-1247125</v>
      </c>
      <c r="Q41" s="38">
        <v>-823998</v>
      </c>
      <c r="R41" s="38">
        <v>234473</v>
      </c>
      <c r="S41" s="38">
        <v>-514133</v>
      </c>
      <c r="T41" s="38">
        <v>-143467</v>
      </c>
      <c r="U41" s="30"/>
      <c r="V41" s="38">
        <v>-347053</v>
      </c>
      <c r="W41" s="38">
        <v>-568086</v>
      </c>
      <c r="X41" s="38">
        <v>78375</v>
      </c>
      <c r="Y41" s="38">
        <v>36009</v>
      </c>
      <c r="Z41" s="38">
        <v>106649</v>
      </c>
      <c r="AA41" s="30"/>
      <c r="AB41" s="38">
        <v>116988</v>
      </c>
      <c r="AC41" s="38">
        <v>54894</v>
      </c>
      <c r="AD41" s="38"/>
      <c r="AE41" s="38"/>
      <c r="AF41" s="38"/>
      <c r="AG41" s="30"/>
      <c r="AH41" s="38"/>
      <c r="AI41" s="38"/>
      <c r="AJ41" s="38"/>
      <c r="AK41" s="38"/>
      <c r="AL41" s="38"/>
      <c r="AM41" s="30"/>
      <c r="AN41" s="38"/>
      <c r="AO41" s="38"/>
      <c r="AP41" s="38"/>
      <c r="AQ41" s="38"/>
      <c r="AR41" s="38"/>
      <c r="AS41" s="30"/>
      <c r="AT41" s="38"/>
      <c r="AU41" s="38"/>
      <c r="AV41" s="38"/>
      <c r="AW41" s="38"/>
      <c r="AX41" s="38"/>
      <c r="AY41" s="30"/>
      <c r="AZ41" s="38"/>
      <c r="BA41" s="38"/>
      <c r="BB41" s="38"/>
      <c r="BC41" s="38"/>
      <c r="BD41" s="38"/>
      <c r="BE41" s="37"/>
      <c r="BF41" s="38"/>
      <c r="BG41" s="38"/>
      <c r="BH41" s="38"/>
      <c r="BI41" s="38"/>
      <c r="BJ41" s="38"/>
      <c r="BK41" s="30"/>
      <c r="BL41" s="38"/>
      <c r="BM41" s="38"/>
      <c r="BN41" s="38"/>
      <c r="BO41" s="39"/>
      <c r="BP41" s="39"/>
      <c r="BQ41" s="30"/>
      <c r="BR41" s="39"/>
      <c r="BS41" s="39"/>
      <c r="BT41" s="39"/>
      <c r="BU41" s="39"/>
      <c r="BV41" s="39"/>
      <c r="BW41" s="37"/>
      <c r="BX41" s="57"/>
      <c r="BY41" s="57"/>
      <c r="BZ41" s="39"/>
      <c r="CA41" s="39"/>
      <c r="CB41" s="39"/>
      <c r="CC41" s="80"/>
      <c r="CD41" s="57"/>
      <c r="CE41" s="57"/>
      <c r="CF41" s="57"/>
      <c r="CG41" s="57"/>
      <c r="CH41" s="57"/>
      <c r="CI41" s="78"/>
      <c r="CJ41" s="38"/>
      <c r="CK41" s="23"/>
      <c r="CL41" s="23"/>
    </row>
    <row r="42" spans="1:90" x14ac:dyDescent="0.2">
      <c r="A42" s="74" t="s">
        <v>240</v>
      </c>
      <c r="B42" s="38"/>
      <c r="C42" s="30"/>
      <c r="D42" s="38"/>
      <c r="E42" s="38"/>
      <c r="F42" s="38"/>
      <c r="G42" s="38"/>
      <c r="H42" s="38"/>
      <c r="I42" s="30"/>
      <c r="J42" s="38"/>
      <c r="K42" s="38"/>
      <c r="L42" s="38"/>
      <c r="M42" s="38"/>
      <c r="N42" s="38"/>
      <c r="O42" s="30"/>
      <c r="P42" s="38"/>
      <c r="Q42" s="38"/>
      <c r="R42" s="38"/>
      <c r="S42" s="38"/>
      <c r="T42" s="38"/>
      <c r="U42" s="30"/>
      <c r="V42" s="38"/>
      <c r="W42" s="38"/>
      <c r="X42" s="38"/>
      <c r="Y42" s="38"/>
      <c r="Z42" s="38"/>
      <c r="AA42" s="30"/>
      <c r="AB42" s="38"/>
      <c r="AC42" s="38"/>
      <c r="AD42" s="38"/>
      <c r="AE42" s="38"/>
      <c r="AF42" s="38"/>
      <c r="AG42" s="30"/>
      <c r="AH42" s="38"/>
      <c r="AI42" s="38"/>
      <c r="AJ42" s="38"/>
      <c r="AK42" s="38"/>
      <c r="AL42" s="38"/>
      <c r="AM42" s="30"/>
      <c r="AN42" s="38"/>
      <c r="AO42" s="38"/>
      <c r="AP42" s="38"/>
      <c r="AQ42" s="38"/>
      <c r="AR42" s="38"/>
      <c r="AS42" s="30"/>
      <c r="AT42" s="38"/>
      <c r="AU42" s="38"/>
      <c r="AV42" s="38"/>
      <c r="AW42" s="38"/>
      <c r="AX42" s="38"/>
      <c r="AY42" s="30"/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7"/>
      <c r="BF42" s="38">
        <v>0</v>
      </c>
      <c r="BG42" s="38">
        <v>0</v>
      </c>
      <c r="BH42" s="38">
        <v>0</v>
      </c>
      <c r="BI42" s="38">
        <v>0</v>
      </c>
      <c r="BJ42" s="38">
        <v>0</v>
      </c>
      <c r="BK42" s="30"/>
      <c r="BL42" s="38">
        <v>251432</v>
      </c>
      <c r="BM42" s="38">
        <v>251432</v>
      </c>
      <c r="BN42" s="38">
        <v>0</v>
      </c>
      <c r="BO42" s="39">
        <v>0</v>
      </c>
      <c r="BP42" s="39">
        <v>0</v>
      </c>
      <c r="BQ42" s="30"/>
      <c r="BR42" s="57">
        <v>3131</v>
      </c>
      <c r="BS42" s="57">
        <v>3131</v>
      </c>
      <c r="BT42" s="57">
        <v>0</v>
      </c>
      <c r="BU42" s="57">
        <v>0</v>
      </c>
      <c r="BV42" s="64">
        <v>0</v>
      </c>
      <c r="BW42" s="30"/>
      <c r="BX42" s="64">
        <v>0</v>
      </c>
      <c r="BY42" s="64">
        <v>0</v>
      </c>
      <c r="BZ42" s="57">
        <v>0</v>
      </c>
      <c r="CA42" s="57">
        <v>0</v>
      </c>
      <c r="CB42" s="57">
        <v>0</v>
      </c>
      <c r="CC42" s="80"/>
      <c r="CD42" s="64">
        <v>-5921</v>
      </c>
      <c r="CE42" s="64">
        <v>-5921</v>
      </c>
      <c r="CF42" s="64">
        <v>0</v>
      </c>
      <c r="CG42" s="64">
        <v>0</v>
      </c>
      <c r="CH42" s="64">
        <v>0</v>
      </c>
      <c r="CI42" s="78"/>
      <c r="CJ42" s="57">
        <v>0</v>
      </c>
      <c r="CK42" s="23"/>
      <c r="CL42" s="23"/>
    </row>
    <row r="43" spans="1:90" x14ac:dyDescent="0.2">
      <c r="A43" s="74" t="s">
        <v>435</v>
      </c>
      <c r="B43" s="38"/>
      <c r="C43" s="30"/>
      <c r="D43" s="38"/>
      <c r="E43" s="38"/>
      <c r="F43" s="38"/>
      <c r="G43" s="38"/>
      <c r="H43" s="38"/>
      <c r="I43" s="30"/>
      <c r="J43" s="38"/>
      <c r="K43" s="38"/>
      <c r="L43" s="38"/>
      <c r="M43" s="38"/>
      <c r="N43" s="38"/>
      <c r="O43" s="30"/>
      <c r="P43" s="38"/>
      <c r="Q43" s="38"/>
      <c r="R43" s="38"/>
      <c r="S43" s="38"/>
      <c r="T43" s="38"/>
      <c r="U43" s="30"/>
      <c r="V43" s="38">
        <v>-27274</v>
      </c>
      <c r="W43" s="38">
        <v>-38236</v>
      </c>
      <c r="X43" s="38">
        <v>3829</v>
      </c>
      <c r="Y43" s="38">
        <v>3468</v>
      </c>
      <c r="Z43" s="38">
        <v>3665</v>
      </c>
      <c r="AA43" s="30"/>
      <c r="AB43" s="38">
        <v>15825</v>
      </c>
      <c r="AC43" s="38">
        <v>2063</v>
      </c>
      <c r="AD43" s="38">
        <v>3774</v>
      </c>
      <c r="AE43" s="38">
        <v>3788</v>
      </c>
      <c r="AF43" s="38">
        <v>6200</v>
      </c>
      <c r="AG43" s="30"/>
      <c r="AH43" s="38">
        <v>144014</v>
      </c>
      <c r="AI43" s="38">
        <v>2544</v>
      </c>
      <c r="AJ43" s="38">
        <v>2733</v>
      </c>
      <c r="AK43" s="38">
        <v>137695</v>
      </c>
      <c r="AL43" s="38">
        <v>1042</v>
      </c>
      <c r="AM43" s="30"/>
      <c r="AN43" s="38">
        <v>65771</v>
      </c>
      <c r="AO43" s="38">
        <v>65771</v>
      </c>
      <c r="AP43" s="38"/>
      <c r="AQ43" s="38"/>
      <c r="AR43" s="38"/>
      <c r="AS43" s="30"/>
      <c r="AT43" s="38"/>
      <c r="AU43" s="38"/>
      <c r="AV43" s="38"/>
      <c r="AW43" s="38"/>
      <c r="AX43" s="38"/>
      <c r="AY43" s="30"/>
      <c r="AZ43" s="38"/>
      <c r="BA43" s="38"/>
      <c r="BB43" s="38"/>
      <c r="BC43" s="38"/>
      <c r="BD43" s="38"/>
      <c r="BE43" s="37"/>
      <c r="BF43" s="38"/>
      <c r="BG43" s="38"/>
      <c r="BH43" s="38"/>
      <c r="BI43" s="38"/>
      <c r="BJ43" s="38"/>
      <c r="BK43" s="30"/>
      <c r="BL43" s="38"/>
      <c r="BM43" s="38"/>
      <c r="BN43" s="38"/>
      <c r="BO43" s="39"/>
      <c r="BP43" s="39"/>
      <c r="BQ43" s="30"/>
      <c r="BR43" s="57"/>
      <c r="BS43" s="57"/>
      <c r="BT43" s="57"/>
      <c r="BU43" s="57"/>
      <c r="BV43" s="64"/>
      <c r="BW43" s="30"/>
      <c r="BX43" s="64"/>
      <c r="BY43" s="64"/>
      <c r="BZ43" s="57"/>
      <c r="CA43" s="57"/>
      <c r="CB43" s="57"/>
      <c r="CC43" s="80"/>
      <c r="CD43" s="64"/>
      <c r="CE43" s="64"/>
      <c r="CF43" s="64"/>
      <c r="CG43" s="64"/>
      <c r="CH43" s="64"/>
      <c r="CI43" s="78"/>
      <c r="CJ43" s="57"/>
      <c r="CK43" s="23"/>
      <c r="CL43" s="23"/>
    </row>
    <row r="44" spans="1:90" s="66" customFormat="1" x14ac:dyDescent="0.2">
      <c r="A44" s="112" t="s">
        <v>294</v>
      </c>
      <c r="B44" s="38">
        <v>-1676</v>
      </c>
      <c r="C44" s="53"/>
      <c r="D44" s="38">
        <v>7123</v>
      </c>
      <c r="E44" s="38">
        <v>6522</v>
      </c>
      <c r="F44" s="38">
        <v>8418</v>
      </c>
      <c r="G44" s="38">
        <v>5337</v>
      </c>
      <c r="H44" s="38">
        <v>-13154</v>
      </c>
      <c r="I44" s="53"/>
      <c r="J44" s="38">
        <v>-71372</v>
      </c>
      <c r="K44" s="38">
        <v>-30779</v>
      </c>
      <c r="L44" s="38">
        <v>-10002</v>
      </c>
      <c r="M44" s="38">
        <v>-1402</v>
      </c>
      <c r="N44" s="38">
        <v>-29189</v>
      </c>
      <c r="O44" s="53"/>
      <c r="P44" s="38">
        <v>9522</v>
      </c>
      <c r="Q44" s="38">
        <v>3621</v>
      </c>
      <c r="R44" s="38">
        <v>1187</v>
      </c>
      <c r="S44" s="38">
        <v>4187</v>
      </c>
      <c r="T44" s="38">
        <v>527</v>
      </c>
      <c r="U44" s="53"/>
      <c r="V44" s="38">
        <v>71463</v>
      </c>
      <c r="W44" s="38">
        <v>6267</v>
      </c>
      <c r="X44" s="38">
        <v>13299</v>
      </c>
      <c r="Y44" s="38">
        <v>15995</v>
      </c>
      <c r="Z44" s="38">
        <v>35902</v>
      </c>
      <c r="AA44" s="53"/>
      <c r="AB44" s="38">
        <v>192561</v>
      </c>
      <c r="AC44" s="38">
        <v>66507</v>
      </c>
      <c r="AD44" s="38">
        <v>4850</v>
      </c>
      <c r="AE44" s="38">
        <v>121485</v>
      </c>
      <c r="AF44" s="38">
        <v>-281</v>
      </c>
      <c r="AG44" s="53"/>
      <c r="AH44" s="42">
        <v>-332361</v>
      </c>
      <c r="AI44" s="42">
        <v>1465</v>
      </c>
      <c r="AJ44" s="38">
        <v>-83488</v>
      </c>
      <c r="AK44" s="38">
        <v>-251706</v>
      </c>
      <c r="AL44" s="38">
        <v>1368</v>
      </c>
      <c r="AM44" s="53"/>
      <c r="AN44" s="38">
        <v>-482165</v>
      </c>
      <c r="AO44" s="38">
        <v>-482305</v>
      </c>
      <c r="AP44" s="38">
        <v>4583</v>
      </c>
      <c r="AQ44" s="38">
        <v>2582</v>
      </c>
      <c r="AR44" s="38">
        <v>-7025</v>
      </c>
      <c r="AS44" s="53"/>
      <c r="AT44" s="38">
        <v>55422</v>
      </c>
      <c r="AU44" s="38">
        <v>5718</v>
      </c>
      <c r="AV44" s="38">
        <v>25954</v>
      </c>
      <c r="AW44" s="38">
        <v>11141</v>
      </c>
      <c r="AX44" s="42">
        <v>12609</v>
      </c>
      <c r="AY44" s="53"/>
      <c r="AZ44" s="38">
        <v>9282</v>
      </c>
      <c r="BA44" s="38">
        <v>1880</v>
      </c>
      <c r="BB44" s="38">
        <v>1471</v>
      </c>
      <c r="BC44" s="38">
        <v>5931</v>
      </c>
      <c r="BD44" s="42">
        <v>0</v>
      </c>
      <c r="BE44" s="37"/>
      <c r="BF44" s="42">
        <v>0</v>
      </c>
      <c r="BG44" s="42">
        <v>0</v>
      </c>
      <c r="BH44" s="42">
        <v>0</v>
      </c>
      <c r="BI44" s="42">
        <v>0</v>
      </c>
      <c r="BJ44" s="42">
        <v>0</v>
      </c>
      <c r="BK44" s="53"/>
      <c r="BL44" s="42">
        <v>0</v>
      </c>
      <c r="BM44" s="42">
        <v>0</v>
      </c>
      <c r="BN44" s="42">
        <v>0</v>
      </c>
      <c r="BO44" s="43">
        <v>0</v>
      </c>
      <c r="BP44" s="43">
        <v>0</v>
      </c>
      <c r="BQ44" s="53"/>
      <c r="BR44" s="43">
        <v>708</v>
      </c>
      <c r="BS44" s="43">
        <v>-182</v>
      </c>
      <c r="BT44" s="43">
        <v>170</v>
      </c>
      <c r="BU44" s="43">
        <v>121</v>
      </c>
      <c r="BV44" s="113">
        <v>599</v>
      </c>
      <c r="BW44" s="53"/>
      <c r="BX44" s="82">
        <v>331</v>
      </c>
      <c r="BY44" s="82">
        <v>-2</v>
      </c>
      <c r="BZ44" s="43">
        <v>40</v>
      </c>
      <c r="CA44" s="43">
        <v>-512</v>
      </c>
      <c r="CB44" s="43">
        <v>805</v>
      </c>
      <c r="CC44" s="102"/>
      <c r="CD44" s="82">
        <v>304</v>
      </c>
      <c r="CE44" s="82">
        <v>109</v>
      </c>
      <c r="CF44" s="82">
        <v>456</v>
      </c>
      <c r="CG44" s="82">
        <v>267</v>
      </c>
      <c r="CH44" s="82">
        <v>-528</v>
      </c>
      <c r="CI44" s="103"/>
      <c r="CJ44" s="42">
        <v>4529</v>
      </c>
      <c r="CK44" s="23"/>
      <c r="CL44" s="23"/>
    </row>
    <row r="45" spans="1:90" s="66" customFormat="1" ht="24" x14ac:dyDescent="0.2">
      <c r="A45" s="112" t="s">
        <v>460</v>
      </c>
      <c r="B45" s="38"/>
      <c r="C45" s="53"/>
      <c r="D45" s="38"/>
      <c r="E45" s="38"/>
      <c r="F45" s="38"/>
      <c r="G45" s="38"/>
      <c r="H45" s="38"/>
      <c r="I45" s="53"/>
      <c r="J45" s="38"/>
      <c r="K45" s="38"/>
      <c r="L45" s="38"/>
      <c r="M45" s="38"/>
      <c r="N45" s="38"/>
      <c r="O45" s="53"/>
      <c r="P45" s="38">
        <v>-37679</v>
      </c>
      <c r="Q45" s="38">
        <v>-42000</v>
      </c>
      <c r="R45" s="38"/>
      <c r="S45" s="38">
        <f>1047</f>
        <v>1047</v>
      </c>
      <c r="T45" s="38">
        <v>3274</v>
      </c>
      <c r="U45" s="53"/>
      <c r="V45" s="38"/>
      <c r="W45" s="38"/>
      <c r="X45" s="38"/>
      <c r="Y45" s="38"/>
      <c r="Z45" s="38"/>
      <c r="AA45" s="53"/>
      <c r="AB45" s="38"/>
      <c r="AC45" s="38"/>
      <c r="AD45" s="38"/>
      <c r="AE45" s="38"/>
      <c r="AF45" s="38"/>
      <c r="AG45" s="53"/>
      <c r="AH45" s="42">
        <v>129208</v>
      </c>
      <c r="AI45" s="42"/>
      <c r="AJ45" s="38">
        <v>129208</v>
      </c>
      <c r="AK45" s="38"/>
      <c r="AL45" s="38"/>
      <c r="AM45" s="53"/>
      <c r="AN45" s="38">
        <v>59777</v>
      </c>
      <c r="AO45" s="38">
        <v>59777</v>
      </c>
      <c r="AP45" s="38"/>
      <c r="AQ45" s="38"/>
      <c r="AR45" s="38"/>
      <c r="AS45" s="53"/>
      <c r="AT45" s="38"/>
      <c r="AU45" s="38"/>
      <c r="AV45" s="38"/>
      <c r="AW45" s="38"/>
      <c r="AX45" s="42"/>
      <c r="AY45" s="53"/>
      <c r="AZ45" s="38"/>
      <c r="BA45" s="38"/>
      <c r="BB45" s="38"/>
      <c r="BC45" s="38"/>
      <c r="BD45" s="42"/>
      <c r="BE45" s="37"/>
      <c r="BF45" s="42"/>
      <c r="BG45" s="42"/>
      <c r="BH45" s="42"/>
      <c r="BI45" s="42"/>
      <c r="BJ45" s="42"/>
      <c r="BK45" s="53"/>
      <c r="BL45" s="42"/>
      <c r="BM45" s="42"/>
      <c r="BN45" s="42"/>
      <c r="BO45" s="43"/>
      <c r="BP45" s="43"/>
      <c r="BQ45" s="53"/>
      <c r="BR45" s="43"/>
      <c r="BS45" s="43"/>
      <c r="BT45" s="43"/>
      <c r="BU45" s="43"/>
      <c r="BV45" s="113"/>
      <c r="BW45" s="53"/>
      <c r="BX45" s="82"/>
      <c r="BY45" s="82"/>
      <c r="BZ45" s="43"/>
      <c r="CA45" s="43"/>
      <c r="CB45" s="43"/>
      <c r="CC45" s="102"/>
      <c r="CD45" s="82"/>
      <c r="CE45" s="82"/>
      <c r="CF45" s="82"/>
      <c r="CG45" s="82"/>
      <c r="CH45" s="82"/>
      <c r="CI45" s="103"/>
      <c r="CJ45" s="42"/>
      <c r="CK45" s="23"/>
      <c r="CL45" s="23"/>
    </row>
    <row r="46" spans="1:90" x14ac:dyDescent="0.2">
      <c r="A46" s="61" t="s">
        <v>74</v>
      </c>
      <c r="B46" s="42"/>
      <c r="C46" s="30"/>
      <c r="D46" s="42"/>
      <c r="E46" s="42"/>
      <c r="F46" s="42"/>
      <c r="G46" s="42"/>
      <c r="H46" s="42"/>
      <c r="I46" s="30"/>
      <c r="J46" s="42">
        <v>14</v>
      </c>
      <c r="K46" s="42"/>
      <c r="L46" s="42"/>
      <c r="M46" s="42">
        <v>14</v>
      </c>
      <c r="N46" s="42"/>
      <c r="O46" s="30"/>
      <c r="P46" s="42">
        <v>93</v>
      </c>
      <c r="Q46" s="42"/>
      <c r="R46" s="42"/>
      <c r="S46" s="42">
        <v>93</v>
      </c>
      <c r="T46" s="42"/>
      <c r="U46" s="30"/>
      <c r="V46" s="42">
        <v>1163</v>
      </c>
      <c r="W46" s="42"/>
      <c r="X46" s="42"/>
      <c r="Y46" s="42">
        <v>1163</v>
      </c>
      <c r="Z46" s="42"/>
      <c r="AA46" s="30"/>
      <c r="AB46" s="42">
        <v>227</v>
      </c>
      <c r="AC46" s="42">
        <v>10</v>
      </c>
      <c r="AD46" s="42">
        <v>98</v>
      </c>
      <c r="AE46" s="42">
        <v>119</v>
      </c>
      <c r="AF46" s="42"/>
      <c r="AG46" s="30"/>
      <c r="AH46" s="42">
        <v>283</v>
      </c>
      <c r="AI46" s="42">
        <v>8</v>
      </c>
      <c r="AJ46" s="42">
        <v>123</v>
      </c>
      <c r="AK46" s="42">
        <v>152</v>
      </c>
      <c r="AL46" s="42"/>
      <c r="AM46" s="30"/>
      <c r="AN46" s="42">
        <v>201</v>
      </c>
      <c r="AO46" s="42"/>
      <c r="AP46" s="42">
        <v>101</v>
      </c>
      <c r="AQ46" s="42">
        <v>100</v>
      </c>
      <c r="AR46" s="42"/>
      <c r="AS46" s="30"/>
      <c r="AT46" s="42">
        <v>430</v>
      </c>
      <c r="AU46" s="42"/>
      <c r="AV46" s="42">
        <v>215</v>
      </c>
      <c r="AW46" s="42">
        <v>215</v>
      </c>
      <c r="AX46" s="42"/>
      <c r="AY46" s="30"/>
      <c r="AZ46" s="42">
        <v>526</v>
      </c>
      <c r="BA46" s="42">
        <v>0</v>
      </c>
      <c r="BB46" s="42">
        <v>0</v>
      </c>
      <c r="BC46" s="42">
        <v>526</v>
      </c>
      <c r="BD46" s="42">
        <v>0</v>
      </c>
      <c r="BE46" s="37"/>
      <c r="BF46" s="38">
        <v>148</v>
      </c>
      <c r="BG46" s="38">
        <v>0</v>
      </c>
      <c r="BH46" s="38">
        <v>0</v>
      </c>
      <c r="BI46" s="38">
        <v>148</v>
      </c>
      <c r="BJ46" s="38">
        <v>0</v>
      </c>
      <c r="BK46" s="30"/>
      <c r="BL46" s="38">
        <v>1833</v>
      </c>
      <c r="BM46" s="38">
        <v>0</v>
      </c>
      <c r="BN46" s="38">
        <v>0</v>
      </c>
      <c r="BO46" s="39">
        <v>1833</v>
      </c>
      <c r="BP46" s="39">
        <v>0</v>
      </c>
      <c r="BQ46" s="30"/>
      <c r="BR46" s="56">
        <v>3355</v>
      </c>
      <c r="BS46" s="56">
        <v>0</v>
      </c>
      <c r="BT46" s="56">
        <v>0</v>
      </c>
      <c r="BU46" s="56">
        <v>3355</v>
      </c>
      <c r="BV46" s="83">
        <v>0</v>
      </c>
      <c r="BW46" s="37"/>
      <c r="BX46" s="64">
        <v>4552</v>
      </c>
      <c r="BY46" s="64">
        <v>0</v>
      </c>
      <c r="BZ46" s="56">
        <v>0</v>
      </c>
      <c r="CA46" s="56">
        <v>4552</v>
      </c>
      <c r="CB46" s="56">
        <v>0</v>
      </c>
      <c r="CC46" s="80"/>
      <c r="CD46" s="64">
        <v>2724</v>
      </c>
      <c r="CE46" s="57">
        <v>0</v>
      </c>
      <c r="CF46" s="57">
        <v>0</v>
      </c>
      <c r="CG46" s="57">
        <v>2724</v>
      </c>
      <c r="CH46" s="57">
        <v>0</v>
      </c>
      <c r="CI46" s="78"/>
      <c r="CJ46" s="38">
        <v>1438</v>
      </c>
      <c r="CK46" s="23"/>
      <c r="CL46" s="23"/>
    </row>
    <row r="47" spans="1:90" x14ac:dyDescent="0.2">
      <c r="A47" s="60" t="s">
        <v>470</v>
      </c>
      <c r="B47" s="46">
        <v>1155649</v>
      </c>
      <c r="C47" s="32"/>
      <c r="D47" s="46">
        <v>2412007</v>
      </c>
      <c r="E47" s="46">
        <v>-944823</v>
      </c>
      <c r="F47" s="46">
        <v>864415</v>
      </c>
      <c r="G47" s="46">
        <v>1065070</v>
      </c>
      <c r="H47" s="46">
        <v>1427345</v>
      </c>
      <c r="I47" s="32"/>
      <c r="J47" s="46">
        <v>2396182</v>
      </c>
      <c r="K47" s="46">
        <v>-1355831</v>
      </c>
      <c r="L47" s="46">
        <v>1319915</v>
      </c>
      <c r="M47" s="46">
        <v>1132314</v>
      </c>
      <c r="N47" s="46">
        <v>1299784</v>
      </c>
      <c r="O47" s="32"/>
      <c r="P47" s="46">
        <v>-508049</v>
      </c>
      <c r="Q47" s="46">
        <v>-1283561</v>
      </c>
      <c r="R47" s="46">
        <v>899077</v>
      </c>
      <c r="S47" s="46">
        <v>-486458</v>
      </c>
      <c r="T47" s="46">
        <v>362893</v>
      </c>
      <c r="U47" s="32"/>
      <c r="V47" s="46">
        <v>275386</v>
      </c>
      <c r="W47" s="46">
        <v>-824840</v>
      </c>
      <c r="X47" s="46">
        <v>45238</v>
      </c>
      <c r="Y47" s="46">
        <v>396152</v>
      </c>
      <c r="Z47" s="46">
        <v>658836</v>
      </c>
      <c r="AA47" s="32"/>
      <c r="AB47" s="46">
        <v>2177716</v>
      </c>
      <c r="AC47" s="46">
        <v>543091</v>
      </c>
      <c r="AD47" s="46">
        <v>695160</v>
      </c>
      <c r="AE47" s="46">
        <v>429191</v>
      </c>
      <c r="AF47" s="46">
        <v>510274</v>
      </c>
      <c r="AG47" s="32"/>
      <c r="AH47" s="46">
        <v>-2603549</v>
      </c>
      <c r="AI47" s="46">
        <v>-2693961</v>
      </c>
      <c r="AJ47" s="46">
        <v>100749</v>
      </c>
      <c r="AK47" s="46">
        <v>-565436</v>
      </c>
      <c r="AL47" s="46">
        <v>555099</v>
      </c>
      <c r="AM47" s="32"/>
      <c r="AN47" s="46">
        <v>871271</v>
      </c>
      <c r="AO47" s="46">
        <v>-405839</v>
      </c>
      <c r="AP47" s="46">
        <v>534338</v>
      </c>
      <c r="AQ47" s="46">
        <v>369987</v>
      </c>
      <c r="AR47" s="46">
        <v>372785</v>
      </c>
      <c r="AS47" s="32"/>
      <c r="AT47" s="46">
        <v>868701</v>
      </c>
      <c r="AU47" s="46">
        <v>104921</v>
      </c>
      <c r="AV47" s="46">
        <v>205524</v>
      </c>
      <c r="AW47" s="46">
        <v>251348</v>
      </c>
      <c r="AX47" s="46">
        <v>306908</v>
      </c>
      <c r="AY47" s="32"/>
      <c r="AZ47" s="46">
        <v>1466567</v>
      </c>
      <c r="BA47" s="46">
        <v>430537</v>
      </c>
      <c r="BB47" s="46">
        <v>267375</v>
      </c>
      <c r="BC47" s="46">
        <v>365850</v>
      </c>
      <c r="BD47" s="46">
        <v>402805</v>
      </c>
      <c r="BE47" s="37"/>
      <c r="BF47" s="46">
        <v>1068802</v>
      </c>
      <c r="BG47" s="46">
        <v>171217</v>
      </c>
      <c r="BH47" s="46">
        <v>309752</v>
      </c>
      <c r="BI47" s="46">
        <v>220868</v>
      </c>
      <c r="BJ47" s="46">
        <v>366965</v>
      </c>
      <c r="BK47" s="32"/>
      <c r="BL47" s="46">
        <v>-408978</v>
      </c>
      <c r="BM47" s="46">
        <v>-1455209</v>
      </c>
      <c r="BN47" s="46">
        <v>523383</v>
      </c>
      <c r="BO47" s="45">
        <v>193596</v>
      </c>
      <c r="BP47" s="45">
        <v>329252</v>
      </c>
      <c r="BQ47" s="32"/>
      <c r="BR47" s="45">
        <v>1143102</v>
      </c>
      <c r="BS47" s="45">
        <v>127270</v>
      </c>
      <c r="BT47" s="45">
        <v>242273</v>
      </c>
      <c r="BU47" s="45">
        <v>501762</v>
      </c>
      <c r="BV47" s="45">
        <v>271797</v>
      </c>
      <c r="BW47" s="30"/>
      <c r="BX47" s="77">
        <v>954065</v>
      </c>
      <c r="BY47" s="77">
        <v>97702</v>
      </c>
      <c r="BZ47" s="45">
        <v>282987</v>
      </c>
      <c r="CA47" s="45">
        <v>202439</v>
      </c>
      <c r="CB47" s="45">
        <v>370937</v>
      </c>
      <c r="CC47" s="80"/>
      <c r="CD47" s="77">
        <v>886509</v>
      </c>
      <c r="CE47" s="77">
        <v>112260</v>
      </c>
      <c r="CF47" s="77">
        <v>249223</v>
      </c>
      <c r="CG47" s="77">
        <v>262055</v>
      </c>
      <c r="CH47" s="77">
        <v>262971</v>
      </c>
      <c r="CI47" s="78"/>
      <c r="CJ47" s="46">
        <v>989111</v>
      </c>
      <c r="CK47" s="23"/>
      <c r="CL47" s="23"/>
    </row>
    <row r="48" spans="1:90" x14ac:dyDescent="0.2">
      <c r="A48" s="30"/>
      <c r="B48" s="37"/>
      <c r="C48" s="30"/>
      <c r="D48" s="37"/>
      <c r="E48" s="37"/>
      <c r="F48" s="37"/>
      <c r="G48" s="37"/>
      <c r="H48" s="37"/>
      <c r="I48" s="30"/>
      <c r="J48" s="37"/>
      <c r="K48" s="37"/>
      <c r="L48" s="37"/>
      <c r="M48" s="37"/>
      <c r="N48" s="37"/>
      <c r="O48" s="30"/>
      <c r="P48" s="37"/>
      <c r="Q48" s="37"/>
      <c r="R48" s="37"/>
      <c r="S48" s="37"/>
      <c r="T48" s="37"/>
      <c r="U48" s="30"/>
      <c r="Z48" s="37"/>
      <c r="AA48" s="30"/>
      <c r="AB48" s="37"/>
      <c r="AC48" s="37"/>
      <c r="AD48" s="37"/>
      <c r="AE48" s="122"/>
      <c r="AF48" s="37"/>
      <c r="AG48" s="30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0"/>
      <c r="AZ48" s="37"/>
      <c r="BA48" s="122"/>
      <c r="BB48" s="37"/>
      <c r="BC48" s="37"/>
      <c r="BD48" s="37"/>
      <c r="BE48" s="30"/>
      <c r="BF48" s="37"/>
      <c r="BG48" s="37"/>
      <c r="BH48" s="37"/>
      <c r="BI48" s="37"/>
      <c r="BJ48" s="37"/>
      <c r="BK48" s="30"/>
      <c r="BL48" s="37"/>
      <c r="BM48" s="37"/>
      <c r="BN48" s="37"/>
      <c r="BO48" s="37"/>
      <c r="BP48" s="37"/>
      <c r="BQ48" s="30"/>
      <c r="BR48" s="30"/>
      <c r="BS48" s="30"/>
      <c r="BT48" s="30"/>
      <c r="BU48" s="30"/>
      <c r="BV48" s="30"/>
      <c r="BW48" s="30"/>
      <c r="BX48" s="81"/>
      <c r="BY48" s="81"/>
      <c r="BZ48" s="30"/>
      <c r="CA48" s="30"/>
      <c r="CB48" s="30"/>
      <c r="CC48" s="80"/>
      <c r="CD48" s="81"/>
      <c r="CE48" s="81"/>
      <c r="CF48" s="81"/>
      <c r="CG48" s="81"/>
      <c r="CH48" s="81"/>
      <c r="CI48" s="78"/>
      <c r="CJ48" s="30"/>
      <c r="CK48" s="23"/>
      <c r="CL48" s="23"/>
    </row>
    <row r="49" spans="1:90" x14ac:dyDescent="0.2">
      <c r="A49" s="61" t="s">
        <v>63</v>
      </c>
      <c r="B49" s="38">
        <v>230351</v>
      </c>
      <c r="C49" s="30"/>
      <c r="D49" s="38">
        <v>645997</v>
      </c>
      <c r="E49" s="38">
        <v>11193</v>
      </c>
      <c r="F49" s="38">
        <v>165420</v>
      </c>
      <c r="G49" s="38">
        <v>197026</v>
      </c>
      <c r="H49" s="38">
        <v>272358</v>
      </c>
      <c r="I49" s="30"/>
      <c r="J49" s="38">
        <v>1440041</v>
      </c>
      <c r="K49" s="38">
        <v>683890</v>
      </c>
      <c r="L49" s="38">
        <v>293750</v>
      </c>
      <c r="M49" s="38">
        <v>201248</v>
      </c>
      <c r="N49" s="38">
        <v>261153</v>
      </c>
      <c r="O49" s="30"/>
      <c r="P49" s="38">
        <v>-65426</v>
      </c>
      <c r="Q49" s="38">
        <v>-178628</v>
      </c>
      <c r="R49" s="38">
        <v>182618</v>
      </c>
      <c r="S49" s="38">
        <v>-181033</v>
      </c>
      <c r="T49" s="38">
        <v>111617</v>
      </c>
      <c r="U49" s="30"/>
      <c r="V49" s="38">
        <v>156466</v>
      </c>
      <c r="W49" s="38">
        <v>-36963</v>
      </c>
      <c r="X49" s="38">
        <v>-231</v>
      </c>
      <c r="Y49" s="38">
        <v>82719</v>
      </c>
      <c r="Z49" s="38">
        <v>110941</v>
      </c>
      <c r="AA49" s="30"/>
      <c r="AB49" s="38">
        <v>372549</v>
      </c>
      <c r="AC49" s="38">
        <v>81801</v>
      </c>
      <c r="AD49" s="38">
        <v>95535</v>
      </c>
      <c r="AE49" s="38">
        <v>95477</v>
      </c>
      <c r="AF49" s="38">
        <v>99736</v>
      </c>
      <c r="AG49" s="30"/>
      <c r="AH49" s="38">
        <v>-369212</v>
      </c>
      <c r="AI49" s="38">
        <v>-503328</v>
      </c>
      <c r="AJ49" s="38">
        <v>62810</v>
      </c>
      <c r="AK49" s="38">
        <v>-24746</v>
      </c>
      <c r="AL49" s="38">
        <v>96052</v>
      </c>
      <c r="AM49" s="30"/>
      <c r="AN49" s="38">
        <v>330574</v>
      </c>
      <c r="AO49" s="38">
        <v>43375</v>
      </c>
      <c r="AP49" s="38">
        <v>123872</v>
      </c>
      <c r="AQ49" s="38">
        <v>70348</v>
      </c>
      <c r="AR49" s="38">
        <v>92979</v>
      </c>
      <c r="AS49" s="30"/>
      <c r="AT49" s="38">
        <v>149451</v>
      </c>
      <c r="AU49" s="38">
        <v>5960</v>
      </c>
      <c r="AV49" s="38">
        <v>47265</v>
      </c>
      <c r="AW49" s="38">
        <v>43386</v>
      </c>
      <c r="AX49" s="38">
        <v>52840</v>
      </c>
      <c r="AY49" s="30"/>
      <c r="AZ49" s="38">
        <v>301676</v>
      </c>
      <c r="BA49" s="38">
        <v>103595</v>
      </c>
      <c r="BB49" s="38">
        <v>53257</v>
      </c>
      <c r="BC49" s="38">
        <v>63209</v>
      </c>
      <c r="BD49" s="38">
        <v>81615</v>
      </c>
      <c r="BE49" s="37"/>
      <c r="BF49" s="38">
        <v>219889</v>
      </c>
      <c r="BG49" s="38">
        <v>42959</v>
      </c>
      <c r="BH49" s="38">
        <v>60323</v>
      </c>
      <c r="BI49" s="38">
        <v>40047</v>
      </c>
      <c r="BJ49" s="38">
        <v>76560</v>
      </c>
      <c r="BK49" s="30"/>
      <c r="BL49" s="38">
        <v>-10100</v>
      </c>
      <c r="BM49" s="38">
        <v>-218493</v>
      </c>
      <c r="BN49" s="38">
        <v>103815</v>
      </c>
      <c r="BO49" s="39">
        <v>40661</v>
      </c>
      <c r="BP49" s="39">
        <v>63917</v>
      </c>
      <c r="BQ49" s="30"/>
      <c r="BR49" s="39">
        <v>233980</v>
      </c>
      <c r="BS49" s="39">
        <v>51636</v>
      </c>
      <c r="BT49" s="39">
        <v>38337</v>
      </c>
      <c r="BU49" s="39">
        <v>83869</v>
      </c>
      <c r="BV49" s="39">
        <v>60138</v>
      </c>
      <c r="BW49" s="37"/>
      <c r="BX49" s="57">
        <v>231545</v>
      </c>
      <c r="BY49" s="57">
        <v>36863</v>
      </c>
      <c r="BZ49" s="39">
        <v>76139</v>
      </c>
      <c r="CA49" s="39">
        <v>44474</v>
      </c>
      <c r="CB49" s="39">
        <v>74093</v>
      </c>
      <c r="CC49" s="80"/>
      <c r="CD49" s="57">
        <v>192443</v>
      </c>
      <c r="CE49" s="57">
        <v>27909</v>
      </c>
      <c r="CF49" s="57">
        <v>61493</v>
      </c>
      <c r="CG49" s="57">
        <v>43370</v>
      </c>
      <c r="CH49" s="57">
        <v>59671</v>
      </c>
      <c r="CI49" s="78"/>
      <c r="CJ49" s="38">
        <v>195183</v>
      </c>
      <c r="CK49" s="23"/>
      <c r="CL49" s="23"/>
    </row>
    <row r="50" spans="1:90" x14ac:dyDescent="0.2">
      <c r="A50" s="60" t="s">
        <v>469</v>
      </c>
      <c r="B50" s="46">
        <v>925298</v>
      </c>
      <c r="C50" s="32"/>
      <c r="D50" s="46">
        <v>1766010</v>
      </c>
      <c r="E50" s="46">
        <v>-956016</v>
      </c>
      <c r="F50" s="46">
        <v>698995</v>
      </c>
      <c r="G50" s="46">
        <v>868044</v>
      </c>
      <c r="H50" s="46">
        <v>1154987</v>
      </c>
      <c r="I50" s="32"/>
      <c r="J50" s="46">
        <v>956141</v>
      </c>
      <c r="K50" s="46">
        <v>-2039721</v>
      </c>
      <c r="L50" s="46">
        <v>1026165</v>
      </c>
      <c r="M50" s="46">
        <v>931066</v>
      </c>
      <c r="N50" s="46">
        <v>1038631</v>
      </c>
      <c r="O50" s="32"/>
      <c r="P50" s="46">
        <v>-442623</v>
      </c>
      <c r="Q50" s="46">
        <v>-1104933</v>
      </c>
      <c r="R50" s="46">
        <v>716459</v>
      </c>
      <c r="S50" s="46">
        <v>-305425</v>
      </c>
      <c r="T50" s="46">
        <v>251276</v>
      </c>
      <c r="U50" s="32"/>
      <c r="V50" s="46">
        <v>118920</v>
      </c>
      <c r="W50" s="46">
        <v>-787877</v>
      </c>
      <c r="X50" s="46">
        <v>45469</v>
      </c>
      <c r="Y50" s="46">
        <v>313433</v>
      </c>
      <c r="Z50" s="46">
        <v>547895</v>
      </c>
      <c r="AA50" s="32"/>
      <c r="AB50" s="46">
        <v>1805167</v>
      </c>
      <c r="AC50" s="46">
        <v>461290</v>
      </c>
      <c r="AD50" s="46">
        <v>599625</v>
      </c>
      <c r="AE50" s="46">
        <v>333714</v>
      </c>
      <c r="AF50" s="46">
        <v>410538</v>
      </c>
      <c r="AG50" s="32"/>
      <c r="AH50" s="46">
        <v>-2234337</v>
      </c>
      <c r="AI50" s="46">
        <v>-2190633</v>
      </c>
      <c r="AJ50" s="46">
        <v>37939</v>
      </c>
      <c r="AK50" s="46">
        <v>-540690</v>
      </c>
      <c r="AL50" s="46">
        <v>459047</v>
      </c>
      <c r="AM50" s="32"/>
      <c r="AN50" s="46">
        <v>540697</v>
      </c>
      <c r="AO50" s="46">
        <v>-449214</v>
      </c>
      <c r="AP50" s="46">
        <v>410466</v>
      </c>
      <c r="AQ50" s="46">
        <v>299639</v>
      </c>
      <c r="AR50" s="46">
        <v>279806</v>
      </c>
      <c r="AS50" s="32"/>
      <c r="AT50" s="46">
        <v>719250</v>
      </c>
      <c r="AU50" s="46">
        <v>98961</v>
      </c>
      <c r="AV50" s="46">
        <v>158259</v>
      </c>
      <c r="AW50" s="46">
        <v>207962</v>
      </c>
      <c r="AX50" s="46">
        <v>254068</v>
      </c>
      <c r="AY50" s="32"/>
      <c r="AZ50" s="46">
        <v>1164891</v>
      </c>
      <c r="BA50" s="46">
        <v>326942</v>
      </c>
      <c r="BB50" s="46">
        <v>214118</v>
      </c>
      <c r="BC50" s="46">
        <v>302641</v>
      </c>
      <c r="BD50" s="46">
        <v>321190</v>
      </c>
      <c r="BE50" s="37"/>
      <c r="BF50" s="46">
        <v>848913</v>
      </c>
      <c r="BG50" s="46">
        <v>128258</v>
      </c>
      <c r="BH50" s="46">
        <v>249429</v>
      </c>
      <c r="BI50" s="46">
        <v>180821</v>
      </c>
      <c r="BJ50" s="46">
        <v>290405</v>
      </c>
      <c r="BK50" s="32"/>
      <c r="BL50" s="46">
        <v>-398878</v>
      </c>
      <c r="BM50" s="46">
        <v>-1236716</v>
      </c>
      <c r="BN50" s="46">
        <v>419568</v>
      </c>
      <c r="BO50" s="45">
        <v>152935</v>
      </c>
      <c r="BP50" s="45">
        <v>265335</v>
      </c>
      <c r="BQ50" s="32"/>
      <c r="BR50" s="45">
        <v>909122</v>
      </c>
      <c r="BS50" s="45">
        <v>75634</v>
      </c>
      <c r="BT50" s="45">
        <v>203936</v>
      </c>
      <c r="BU50" s="45">
        <v>417893</v>
      </c>
      <c r="BV50" s="45">
        <v>211659</v>
      </c>
      <c r="BW50" s="30"/>
      <c r="BX50" s="77">
        <v>722520</v>
      </c>
      <c r="BY50" s="77">
        <v>60863</v>
      </c>
      <c r="BZ50" s="45">
        <v>206848</v>
      </c>
      <c r="CA50" s="45">
        <v>157965</v>
      </c>
      <c r="CB50" s="45">
        <v>296844</v>
      </c>
      <c r="CC50" s="80"/>
      <c r="CD50" s="77">
        <v>694066</v>
      </c>
      <c r="CE50" s="77">
        <v>84351</v>
      </c>
      <c r="CF50" s="77">
        <v>187730</v>
      </c>
      <c r="CG50" s="77">
        <v>218685</v>
      </c>
      <c r="CH50" s="77">
        <v>203300</v>
      </c>
      <c r="CI50" s="78"/>
      <c r="CJ50" s="46">
        <v>793928</v>
      </c>
      <c r="CK50" s="23"/>
      <c r="CL50" s="23"/>
    </row>
    <row r="51" spans="1:90" x14ac:dyDescent="0.2">
      <c r="A51" s="3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0"/>
      <c r="AT51" s="37"/>
      <c r="AU51" s="122"/>
      <c r="AV51" s="37"/>
      <c r="AW51" s="37"/>
      <c r="AX51" s="37"/>
      <c r="AY51" s="30"/>
      <c r="AZ51" s="37"/>
      <c r="BA51" s="122"/>
      <c r="BB51" s="37"/>
      <c r="BC51" s="37"/>
      <c r="BD51" s="37"/>
      <c r="BE51" s="30"/>
      <c r="BF51" s="37"/>
      <c r="BG51" s="37"/>
      <c r="BH51" s="37"/>
      <c r="BI51" s="37"/>
      <c r="BJ51" s="37"/>
      <c r="BK51" s="30"/>
      <c r="BL51" s="37"/>
      <c r="BM51" s="37"/>
      <c r="BN51" s="37"/>
      <c r="BO51" s="37"/>
      <c r="BP51" s="37"/>
      <c r="BQ51" s="30"/>
      <c r="BR51" s="30"/>
      <c r="BS51" s="30"/>
      <c r="BT51" s="30"/>
      <c r="BU51" s="30"/>
      <c r="BV51" s="30"/>
      <c r="BW51" s="30"/>
      <c r="BX51" s="81"/>
      <c r="BY51" s="81"/>
      <c r="BZ51" s="30"/>
      <c r="CA51" s="30"/>
      <c r="CB51" s="30"/>
      <c r="CC51" s="80"/>
      <c r="CD51" s="81"/>
      <c r="CE51" s="81"/>
      <c r="CF51" s="81"/>
      <c r="CG51" s="81"/>
      <c r="CH51" s="81"/>
      <c r="CI51" s="78"/>
      <c r="CJ51" s="30"/>
      <c r="CK51" s="23"/>
      <c r="CL51" s="23"/>
    </row>
    <row r="52" spans="1:90" x14ac:dyDescent="0.2">
      <c r="A52" s="100" t="s">
        <v>128</v>
      </c>
      <c r="B52" s="49">
        <v>1548406</v>
      </c>
      <c r="C52" s="32"/>
      <c r="D52" s="49">
        <v>5624911</v>
      </c>
      <c r="E52" s="49">
        <v>966674</v>
      </c>
      <c r="F52" s="49">
        <v>1271437</v>
      </c>
      <c r="G52" s="49">
        <v>1446017</v>
      </c>
      <c r="H52" s="49">
        <v>1940783</v>
      </c>
      <c r="I52" s="32"/>
      <c r="J52" s="49">
        <v>6805581</v>
      </c>
      <c r="K52" s="49">
        <v>1472506</v>
      </c>
      <c r="L52" s="49">
        <v>1862654</v>
      </c>
      <c r="M52" s="49">
        <v>1593213</v>
      </c>
      <c r="N52" s="49">
        <v>1877208</v>
      </c>
      <c r="O52" s="32"/>
      <c r="P52" s="49">
        <v>6297842</v>
      </c>
      <c r="Q52" s="49">
        <v>2857986</v>
      </c>
      <c r="R52" s="49">
        <v>1123660</v>
      </c>
      <c r="S52" s="49">
        <v>1271887</v>
      </c>
      <c r="T52" s="49">
        <v>1044309</v>
      </c>
      <c r="U52" s="32"/>
      <c r="V52" s="49">
        <v>2219994</v>
      </c>
      <c r="W52" s="49">
        <v>146032</v>
      </c>
      <c r="X52" s="49">
        <v>377960</v>
      </c>
      <c r="Y52" s="49">
        <v>743322</v>
      </c>
      <c r="Z52" s="49">
        <v>952680</v>
      </c>
      <c r="AA52" s="32"/>
      <c r="AB52" s="49">
        <v>3542872</v>
      </c>
      <c r="AC52" s="49">
        <v>817724</v>
      </c>
      <c r="AD52" s="49">
        <v>1124956</v>
      </c>
      <c r="AE52" s="49">
        <v>734688</v>
      </c>
      <c r="AF52" s="49">
        <v>927598</v>
      </c>
      <c r="AG52" s="32"/>
      <c r="AH52" s="49">
        <v>3301958</v>
      </c>
      <c r="AI52" s="49">
        <v>666851</v>
      </c>
      <c r="AJ52" s="49">
        <v>813409</v>
      </c>
      <c r="AK52" s="49">
        <v>806116</v>
      </c>
      <c r="AL52" s="49">
        <v>1015582</v>
      </c>
      <c r="AM52" s="32"/>
      <c r="AN52" s="49">
        <v>3337916</v>
      </c>
      <c r="AO52" s="49">
        <v>739534</v>
      </c>
      <c r="AP52" s="49">
        <v>985016</v>
      </c>
      <c r="AQ52" s="49">
        <v>822035</v>
      </c>
      <c r="AR52" s="49">
        <v>791331</v>
      </c>
      <c r="AS52" s="32"/>
      <c r="AT52" s="49">
        <v>2348299</v>
      </c>
      <c r="AU52" s="49">
        <v>374960</v>
      </c>
      <c r="AV52" s="49">
        <v>669275</v>
      </c>
      <c r="AW52" s="49">
        <v>601935</v>
      </c>
      <c r="AX52" s="49">
        <v>702129</v>
      </c>
      <c r="AY52" s="32"/>
      <c r="AZ52" s="49">
        <v>2683554</v>
      </c>
      <c r="BA52" s="49">
        <v>736299</v>
      </c>
      <c r="BB52" s="49">
        <v>588820</v>
      </c>
      <c r="BC52" s="49">
        <v>692009</v>
      </c>
      <c r="BD52" s="49">
        <v>666426</v>
      </c>
      <c r="BE52" s="37"/>
      <c r="BF52" s="49">
        <v>2327824</v>
      </c>
      <c r="BG52" s="49">
        <v>499245</v>
      </c>
      <c r="BH52" s="49">
        <v>622057</v>
      </c>
      <c r="BI52" s="49">
        <v>538177</v>
      </c>
      <c r="BJ52" s="49">
        <v>668345</v>
      </c>
      <c r="BK52" s="32"/>
      <c r="BL52" s="49">
        <v>2129871</v>
      </c>
      <c r="BM52" s="49">
        <v>524629</v>
      </c>
      <c r="BN52" s="49">
        <v>711101</v>
      </c>
      <c r="BO52" s="48">
        <v>385085</v>
      </c>
      <c r="BP52" s="48">
        <v>509056</v>
      </c>
      <c r="BQ52" s="32"/>
      <c r="BR52" s="48">
        <v>1945439</v>
      </c>
      <c r="BS52" s="48">
        <v>433182</v>
      </c>
      <c r="BT52" s="48">
        <v>403059</v>
      </c>
      <c r="BU52" s="48">
        <v>644850</v>
      </c>
      <c r="BV52" s="48">
        <v>464348</v>
      </c>
      <c r="BW52" s="37"/>
      <c r="BX52" s="84">
        <v>1667618</v>
      </c>
      <c r="BY52" s="84">
        <v>273519</v>
      </c>
      <c r="BZ52" s="48">
        <v>456506</v>
      </c>
      <c r="CA52" s="48">
        <v>387698</v>
      </c>
      <c r="CB52" s="48">
        <v>549895</v>
      </c>
      <c r="CC52" s="80"/>
      <c r="CD52" s="84">
        <v>1574626</v>
      </c>
      <c r="CE52" s="84">
        <v>305762</v>
      </c>
      <c r="CF52" s="84">
        <v>405185</v>
      </c>
      <c r="CG52" s="84">
        <v>443371</v>
      </c>
      <c r="CH52" s="84">
        <v>420308</v>
      </c>
      <c r="CI52" s="78"/>
      <c r="CJ52" s="48">
        <v>1528774</v>
      </c>
      <c r="CK52" s="23"/>
      <c r="CL52" s="23"/>
    </row>
    <row r="53" spans="1:90" x14ac:dyDescent="0.2">
      <c r="C53" s="23"/>
      <c r="I53" s="23"/>
      <c r="O53" s="23"/>
      <c r="U53" s="23"/>
      <c r="AA53" s="23"/>
      <c r="AE53" s="122"/>
      <c r="AG53" s="23"/>
      <c r="AM53" s="23"/>
      <c r="AS53" s="23"/>
      <c r="AU53" s="23"/>
      <c r="AY53" s="23"/>
      <c r="BA53" s="23"/>
      <c r="BE53" s="23"/>
      <c r="BK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</row>
    <row r="54" spans="1:90" ht="12.75" x14ac:dyDescent="0.2">
      <c r="A54" s="104" t="s">
        <v>399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U54" s="104"/>
      <c r="BA54" s="104"/>
      <c r="BR54" s="63"/>
      <c r="BS54" s="63"/>
      <c r="BT54" s="63"/>
      <c r="BU54" s="63"/>
      <c r="BV54" s="70"/>
      <c r="BX54" s="81"/>
      <c r="BY54" s="72"/>
      <c r="BZ54" s="63"/>
      <c r="CA54" s="63"/>
      <c r="CB54" s="63"/>
      <c r="CC54" s="71"/>
      <c r="CD54" s="81"/>
      <c r="CE54" s="72"/>
      <c r="CF54" s="72"/>
      <c r="CG54" s="72"/>
      <c r="CH54" s="72"/>
      <c r="CI54" s="72"/>
      <c r="CJ54" s="70"/>
      <c r="CK54" s="23"/>
    </row>
    <row r="55" spans="1:90" ht="12.75" x14ac:dyDescent="0.2">
      <c r="A55" s="104" t="s">
        <v>229</v>
      </c>
      <c r="AU55" s="104"/>
      <c r="BA55" s="104"/>
      <c r="BK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</row>
    <row r="56" spans="1:90" ht="12.75" x14ac:dyDescent="0.2">
      <c r="A56" s="104" t="s">
        <v>353</v>
      </c>
      <c r="AH56" s="22"/>
      <c r="AI56" s="22"/>
      <c r="AU56" s="104"/>
      <c r="AX56" s="22"/>
      <c r="BA56" s="104"/>
      <c r="BD56" s="22"/>
      <c r="BK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</row>
    <row r="57" spans="1:90" ht="12.75" x14ac:dyDescent="0.2">
      <c r="A57" s="104" t="s">
        <v>296</v>
      </c>
      <c r="AU57" s="104"/>
      <c r="BA57" s="104"/>
      <c r="BK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</row>
    <row r="58" spans="1:90" ht="12.75" x14ac:dyDescent="0.2">
      <c r="A58" s="104" t="s">
        <v>297</v>
      </c>
      <c r="AU58" s="104"/>
      <c r="BA58" s="104"/>
      <c r="BK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</row>
    <row r="59" spans="1:90" ht="12.75" x14ac:dyDescent="0.2">
      <c r="A59" s="104" t="s">
        <v>298</v>
      </c>
      <c r="AU59" s="104"/>
      <c r="BA59" s="104"/>
      <c r="BK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</row>
    <row r="60" spans="1:90" ht="12.75" x14ac:dyDescent="0.2">
      <c r="A60" s="104" t="s">
        <v>299</v>
      </c>
      <c r="AU60" s="104"/>
      <c r="BA60" s="104"/>
      <c r="BK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</row>
    <row r="61" spans="1:90" ht="12.75" x14ac:dyDescent="0.2">
      <c r="A61" s="104" t="s">
        <v>300</v>
      </c>
      <c r="AU61" s="104"/>
      <c r="BA61" s="104"/>
      <c r="BR61" s="123"/>
      <c r="BS61" s="123"/>
      <c r="BT61" s="63"/>
      <c r="BU61" s="123"/>
      <c r="BV61" s="70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23"/>
    </row>
    <row r="62" spans="1:90" ht="12.75" x14ac:dyDescent="0.2">
      <c r="A62" s="104" t="s">
        <v>301</v>
      </c>
      <c r="AU62" s="104"/>
      <c r="BA62" s="104"/>
      <c r="BR62" s="123"/>
      <c r="BS62" s="123"/>
      <c r="BT62" s="63"/>
      <c r="BU62" s="123"/>
      <c r="BV62" s="70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23"/>
    </row>
    <row r="63" spans="1:90" ht="12.75" x14ac:dyDescent="0.2">
      <c r="A63" s="104" t="s">
        <v>302</v>
      </c>
      <c r="AU63" s="104"/>
      <c r="BA63" s="104"/>
      <c r="BR63" s="123"/>
      <c r="BS63" s="123"/>
      <c r="BT63" s="63"/>
      <c r="BU63" s="123"/>
      <c r="BV63" s="70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23"/>
    </row>
    <row r="64" spans="1:90" ht="12.75" x14ac:dyDescent="0.2">
      <c r="A64" s="104" t="s">
        <v>303</v>
      </c>
      <c r="AU64" s="104"/>
      <c r="BA64" s="104"/>
      <c r="BR64" s="123"/>
      <c r="BS64" s="123"/>
      <c r="BT64" s="63"/>
      <c r="BU64" s="123"/>
      <c r="BV64" s="70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23"/>
    </row>
    <row r="65" spans="1:89" ht="12.75" x14ac:dyDescent="0.2">
      <c r="A65" s="104" t="s">
        <v>304</v>
      </c>
      <c r="AU65" s="104"/>
      <c r="BA65" s="104"/>
      <c r="BR65" s="63"/>
      <c r="BS65" s="63"/>
      <c r="BT65" s="63"/>
      <c r="BU65" s="63"/>
      <c r="BV65" s="70"/>
      <c r="BX65" s="81"/>
      <c r="BY65" s="72"/>
      <c r="BZ65" s="63"/>
      <c r="CA65" s="63"/>
      <c r="CB65" s="63"/>
      <c r="CC65" s="71"/>
      <c r="CD65" s="81"/>
      <c r="CE65" s="72"/>
      <c r="CF65" s="72"/>
      <c r="CG65" s="72"/>
      <c r="CH65" s="72"/>
      <c r="CI65" s="72"/>
      <c r="CJ65" s="70"/>
      <c r="CK65" s="23"/>
    </row>
    <row r="66" spans="1:89" ht="12.75" x14ac:dyDescent="0.2">
      <c r="A66" s="104" t="s">
        <v>305</v>
      </c>
      <c r="AU66" s="104"/>
      <c r="BA66" s="104"/>
      <c r="BR66" s="123"/>
      <c r="BS66" s="123"/>
      <c r="BT66" s="123"/>
      <c r="BU66" s="123"/>
      <c r="BV66" s="70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23"/>
    </row>
    <row r="67" spans="1:89" ht="12.75" x14ac:dyDescent="0.2">
      <c r="A67" s="104" t="s">
        <v>306</v>
      </c>
      <c r="AU67" s="104"/>
      <c r="BA67" s="104"/>
      <c r="BR67" s="123"/>
      <c r="BS67" s="123"/>
      <c r="BT67" s="123"/>
      <c r="BU67" s="123"/>
      <c r="BV67" s="70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23"/>
    </row>
    <row r="68" spans="1:89" ht="12.75" x14ac:dyDescent="0.2">
      <c r="A68" s="104" t="s">
        <v>307</v>
      </c>
      <c r="AU68" s="104"/>
      <c r="BA68" s="104"/>
      <c r="BR68" s="123"/>
      <c r="BS68" s="123"/>
      <c r="BT68" s="123"/>
      <c r="BU68" s="123"/>
      <c r="BV68" s="70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23"/>
    </row>
    <row r="69" spans="1:89" ht="12.75" x14ac:dyDescent="0.2">
      <c r="A69" s="104" t="s">
        <v>308</v>
      </c>
      <c r="AU69" s="104"/>
      <c r="BA69" s="104"/>
      <c r="BR69" s="63"/>
      <c r="BS69" s="63"/>
      <c r="BT69" s="63"/>
      <c r="BU69" s="63"/>
      <c r="BV69" s="70"/>
      <c r="BX69" s="81"/>
      <c r="BY69" s="72"/>
      <c r="BZ69" s="63"/>
      <c r="CA69" s="63"/>
      <c r="CB69" s="63"/>
      <c r="CC69" s="71"/>
      <c r="CD69" s="81"/>
      <c r="CE69" s="72"/>
      <c r="CF69" s="72"/>
      <c r="CG69" s="72"/>
      <c r="CH69" s="72"/>
      <c r="CI69" s="72"/>
      <c r="CJ69" s="70"/>
      <c r="CK69" s="23"/>
    </row>
    <row r="70" spans="1:89" ht="12.75" x14ac:dyDescent="0.2">
      <c r="A70" s="104" t="s">
        <v>309</v>
      </c>
      <c r="AU70" s="104"/>
      <c r="BA70" s="104"/>
      <c r="BK70" s="65"/>
      <c r="BO70" s="65"/>
      <c r="BP70" s="65"/>
      <c r="BQ70" s="65"/>
      <c r="BW70" s="65"/>
      <c r="BY70" s="73"/>
    </row>
    <row r="71" spans="1:89" ht="12.75" x14ac:dyDescent="0.2">
      <c r="A71" s="104" t="s">
        <v>310</v>
      </c>
      <c r="C71" s="65"/>
      <c r="I71" s="65"/>
      <c r="O71" s="65"/>
      <c r="U71" s="65"/>
      <c r="AA71" s="65"/>
      <c r="AG71" s="65"/>
      <c r="AM71" s="65"/>
      <c r="AS71" s="65"/>
      <c r="AU71" s="104"/>
      <c r="AY71" s="65"/>
      <c r="BA71" s="104"/>
      <c r="BE71" s="65"/>
    </row>
    <row r="72" spans="1:89" ht="12.75" x14ac:dyDescent="0.2">
      <c r="A72" s="104" t="s">
        <v>311</v>
      </c>
      <c r="AU72" s="104"/>
      <c r="BA72" s="104"/>
    </row>
    <row r="73" spans="1:89" ht="12.75" x14ac:dyDescent="0.2">
      <c r="A73" s="104" t="s">
        <v>312</v>
      </c>
      <c r="AU73" s="104"/>
      <c r="BA73" s="104"/>
    </row>
    <row r="74" spans="1:89" ht="12.75" x14ac:dyDescent="0.2">
      <c r="A74" s="104" t="s">
        <v>313</v>
      </c>
      <c r="AU74" s="104"/>
      <c r="BA74" s="104"/>
    </row>
    <row r="75" spans="1:89" ht="12.75" x14ac:dyDescent="0.2">
      <c r="A75" s="104" t="s">
        <v>314</v>
      </c>
      <c r="AU75" s="104"/>
      <c r="BA75" s="104"/>
    </row>
    <row r="76" spans="1:89" ht="12.75" x14ac:dyDescent="0.2">
      <c r="A76" s="104" t="s">
        <v>450</v>
      </c>
    </row>
    <row r="77" spans="1:89" ht="12.75" x14ac:dyDescent="0.2">
      <c r="A77" s="104" t="s">
        <v>459</v>
      </c>
    </row>
    <row r="78" spans="1:89" ht="12.75" x14ac:dyDescent="0.2">
      <c r="A78" s="104" t="s">
        <v>466</v>
      </c>
    </row>
    <row r="79" spans="1:89" ht="12.75" x14ac:dyDescent="0.2">
      <c r="A79" s="104" t="s">
        <v>487</v>
      </c>
    </row>
    <row r="80" spans="1:89" ht="12.75" x14ac:dyDescent="0.2">
      <c r="A80" s="104" t="s">
        <v>493</v>
      </c>
    </row>
    <row r="81" spans="1:1" ht="12.75" x14ac:dyDescent="0.2">
      <c r="A81" s="104" t="s">
        <v>501</v>
      </c>
    </row>
    <row r="82" spans="1:1" ht="12.75" x14ac:dyDescent="0.2">
      <c r="A82" s="104" t="s">
        <v>511</v>
      </c>
    </row>
    <row r="83" spans="1:1" ht="12.75" x14ac:dyDescent="0.2">
      <c r="A83" s="104" t="s">
        <v>528</v>
      </c>
    </row>
    <row r="84" spans="1:1" ht="12.75" x14ac:dyDescent="0.2">
      <c r="A84" s="104" t="s">
        <v>534</v>
      </c>
    </row>
    <row r="85" spans="1:1" ht="12.75" x14ac:dyDescent="0.2">
      <c r="A85" s="104" t="s">
        <v>537</v>
      </c>
    </row>
    <row r="86" spans="1:1" ht="12.75" x14ac:dyDescent="0.2">
      <c r="A86" s="104" t="s">
        <v>544</v>
      </c>
    </row>
    <row r="87" spans="1:1" ht="12.75" x14ac:dyDescent="0.2">
      <c r="A87" s="104" t="s">
        <v>555</v>
      </c>
    </row>
  </sheetData>
  <pageMargins left="0.17" right="0.17" top="0.74803149606299213" bottom="0.74803149606299213" header="0.31496062992125984" footer="0.31496062992125984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8" tint="-0.499984740745262"/>
    <pageSetUpPr fitToPage="1"/>
  </sheetPr>
  <dimension ref="A1:BV28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J49" sqref="J49"/>
    </sheetView>
  </sheetViews>
  <sheetFormatPr defaultColWidth="9.140625" defaultRowHeight="12" x14ac:dyDescent="0.2"/>
  <cols>
    <col min="1" max="1" width="71.140625" style="22" customWidth="1"/>
    <col min="2" max="2" width="16.7109375" style="22" customWidth="1"/>
    <col min="3" max="3" width="1.5703125" style="22" customWidth="1"/>
    <col min="4" max="7" width="16.7109375" style="22" customWidth="1"/>
    <col min="8" max="8" width="1.5703125" style="22" customWidth="1"/>
    <col min="9" max="12" width="16.7109375" style="22" customWidth="1"/>
    <col min="13" max="13" width="1.5703125" style="22" customWidth="1"/>
    <col min="14" max="17" width="16.7109375" style="22" customWidth="1"/>
    <col min="18" max="18" width="1.5703125" style="22" customWidth="1"/>
    <col min="19" max="22" width="16.7109375" style="22" customWidth="1"/>
    <col min="23" max="23" width="1.5703125" style="22" customWidth="1"/>
    <col min="24" max="27" width="16.7109375" style="22" customWidth="1"/>
    <col min="28" max="28" width="1.5703125" style="22" customWidth="1"/>
    <col min="29" max="32" width="16.7109375" style="22" customWidth="1"/>
    <col min="33" max="33" width="1.5703125" style="22" customWidth="1"/>
    <col min="34" max="37" width="16.7109375" style="22" customWidth="1"/>
    <col min="38" max="38" width="1.5703125" style="22" customWidth="1"/>
    <col min="39" max="42" width="16.7109375" style="22" customWidth="1"/>
    <col min="43" max="43" width="1.5703125" style="22" customWidth="1"/>
    <col min="44" max="47" width="9.42578125" style="22" bestFit="1" customWidth="1"/>
    <col min="48" max="48" width="1.5703125" style="22" customWidth="1"/>
    <col min="49" max="52" width="8.7109375" style="22" customWidth="1"/>
    <col min="53" max="53" width="1.5703125" style="22" customWidth="1"/>
    <col min="54" max="57" width="8.7109375" style="22" customWidth="1"/>
    <col min="58" max="58" width="1.5703125" style="22" customWidth="1"/>
    <col min="59" max="62" width="8.7109375" style="22" customWidth="1"/>
    <col min="63" max="63" width="1.7109375" style="22" customWidth="1"/>
    <col min="64" max="67" width="8.7109375" style="22" customWidth="1"/>
    <col min="68" max="68" width="1.5703125" style="22" customWidth="1"/>
    <col min="69" max="72" width="8.7109375" style="22" customWidth="1"/>
    <col min="73" max="73" width="1.85546875" style="22" customWidth="1"/>
    <col min="74" max="74" width="8.7109375" style="22" customWidth="1"/>
    <col min="75" max="16384" width="9.140625" style="22"/>
  </cols>
  <sheetData>
    <row r="1" spans="1:74" s="20" customFormat="1" ht="50.25" customHeight="1" x14ac:dyDescent="0.2">
      <c r="A1" s="146" t="s">
        <v>109</v>
      </c>
      <c r="B1" s="157">
        <v>46112</v>
      </c>
      <c r="C1" s="147"/>
      <c r="D1" s="157">
        <v>46022</v>
      </c>
      <c r="E1" s="157">
        <v>45930</v>
      </c>
      <c r="F1" s="157">
        <v>45838</v>
      </c>
      <c r="G1" s="157">
        <v>45747</v>
      </c>
      <c r="H1" s="147"/>
      <c r="I1" s="157">
        <v>45657</v>
      </c>
      <c r="J1" s="157">
        <v>45565</v>
      </c>
      <c r="K1" s="157">
        <v>45473</v>
      </c>
      <c r="L1" s="157">
        <v>45382</v>
      </c>
      <c r="M1" s="147"/>
      <c r="N1" s="157">
        <v>45291</v>
      </c>
      <c r="O1" s="157">
        <v>45199</v>
      </c>
      <c r="P1" s="157">
        <v>45107</v>
      </c>
      <c r="Q1" s="157">
        <v>45016</v>
      </c>
      <c r="R1" s="147"/>
      <c r="S1" s="157">
        <v>44926</v>
      </c>
      <c r="T1" s="157">
        <v>44834</v>
      </c>
      <c r="U1" s="157">
        <v>44742</v>
      </c>
      <c r="V1" s="157">
        <v>44651</v>
      </c>
      <c r="W1" s="147"/>
      <c r="X1" s="157" t="s">
        <v>510</v>
      </c>
      <c r="Y1" s="157" t="s">
        <v>499</v>
      </c>
      <c r="Z1" s="157" t="s">
        <v>491</v>
      </c>
      <c r="AA1" s="157" t="s">
        <v>483</v>
      </c>
      <c r="AB1" s="147"/>
      <c r="AC1" s="157">
        <v>44196</v>
      </c>
      <c r="AD1" s="157">
        <v>44104</v>
      </c>
      <c r="AE1" s="157">
        <v>44012</v>
      </c>
      <c r="AF1" s="157">
        <v>43921</v>
      </c>
      <c r="AG1" s="147"/>
      <c r="AH1" s="157">
        <v>43830</v>
      </c>
      <c r="AI1" s="157">
        <v>43738</v>
      </c>
      <c r="AJ1" s="157">
        <v>43646</v>
      </c>
      <c r="AK1" s="157">
        <v>43555</v>
      </c>
      <c r="AL1" s="147"/>
      <c r="AM1" s="157">
        <v>43465</v>
      </c>
      <c r="AN1" s="157">
        <v>43373</v>
      </c>
      <c r="AO1" s="157">
        <v>43281</v>
      </c>
      <c r="AP1" s="157">
        <v>43190</v>
      </c>
      <c r="AQ1" s="147"/>
      <c r="AR1" s="156">
        <v>43100</v>
      </c>
      <c r="AS1" s="156">
        <v>43008</v>
      </c>
      <c r="AT1" s="157">
        <v>42916</v>
      </c>
      <c r="AU1" s="157">
        <v>42825</v>
      </c>
      <c r="AV1" s="147"/>
      <c r="AW1" s="157" t="s">
        <v>249</v>
      </c>
      <c r="AX1" s="157" t="s">
        <v>225</v>
      </c>
      <c r="AY1" s="157" t="s">
        <v>224</v>
      </c>
      <c r="AZ1" s="157" t="s">
        <v>221</v>
      </c>
      <c r="BA1" s="147"/>
      <c r="BB1" s="157" t="s">
        <v>206</v>
      </c>
      <c r="BC1" s="157" t="s">
        <v>154</v>
      </c>
      <c r="BD1" s="157" t="s">
        <v>153</v>
      </c>
      <c r="BE1" s="148" t="s">
        <v>150</v>
      </c>
      <c r="BF1" s="147"/>
      <c r="BG1" s="148" t="s">
        <v>167</v>
      </c>
      <c r="BH1" s="146" t="s">
        <v>194</v>
      </c>
      <c r="BI1" s="136" t="s">
        <v>195</v>
      </c>
      <c r="BJ1" s="136" t="s">
        <v>196</v>
      </c>
      <c r="BL1" s="136" t="s">
        <v>197</v>
      </c>
      <c r="BM1" s="136" t="s">
        <v>198</v>
      </c>
      <c r="BN1" s="136" t="s">
        <v>199</v>
      </c>
      <c r="BO1" s="136" t="s">
        <v>200</v>
      </c>
      <c r="BQ1" s="136" t="s">
        <v>201</v>
      </c>
      <c r="BR1" s="136" t="s">
        <v>202</v>
      </c>
      <c r="BS1" s="136" t="s">
        <v>203</v>
      </c>
      <c r="BT1" s="136" t="s">
        <v>204</v>
      </c>
      <c r="BV1" s="136" t="s">
        <v>205</v>
      </c>
    </row>
    <row r="2" spans="1:74" s="30" customFormat="1" x14ac:dyDescent="0.2">
      <c r="BL2" s="87"/>
      <c r="BQ2" s="87"/>
      <c r="BR2" s="87"/>
    </row>
    <row r="3" spans="1:74" s="30" customFormat="1" x14ac:dyDescent="0.2">
      <c r="A3" s="27" t="s">
        <v>79</v>
      </c>
      <c r="B3" s="27"/>
      <c r="D3" s="27"/>
      <c r="E3" s="27"/>
      <c r="F3" s="27"/>
      <c r="G3" s="27"/>
      <c r="I3" s="27"/>
      <c r="J3" s="27"/>
      <c r="K3" s="27"/>
      <c r="L3" s="27"/>
      <c r="N3" s="27"/>
      <c r="O3" s="27"/>
      <c r="P3" s="27"/>
      <c r="Q3" s="27"/>
      <c r="S3" s="27"/>
      <c r="T3" s="27"/>
      <c r="U3" s="27"/>
      <c r="V3" s="27"/>
      <c r="X3" s="27"/>
      <c r="Y3" s="27"/>
      <c r="Z3" s="27"/>
      <c r="AA3" s="27"/>
      <c r="AC3" s="27"/>
      <c r="AD3" s="27"/>
      <c r="AE3" s="27"/>
      <c r="AF3" s="27"/>
      <c r="AH3" s="27"/>
      <c r="AI3" s="27"/>
      <c r="AJ3" s="27"/>
      <c r="AK3" s="27"/>
      <c r="AM3" s="27"/>
      <c r="AN3" s="27"/>
      <c r="AO3" s="27"/>
      <c r="AP3" s="27"/>
      <c r="AR3" s="74"/>
      <c r="AS3" s="74"/>
      <c r="AT3" s="74"/>
      <c r="AU3" s="74"/>
      <c r="AW3" s="74"/>
      <c r="AX3" s="74"/>
      <c r="AY3" s="74"/>
      <c r="AZ3" s="74"/>
      <c r="BB3" s="74"/>
      <c r="BC3" s="38"/>
      <c r="BD3" s="61"/>
      <c r="BE3" s="61"/>
      <c r="BG3" s="74"/>
      <c r="BH3" s="74"/>
      <c r="BI3" s="74"/>
      <c r="BJ3" s="74"/>
      <c r="BL3" s="74"/>
      <c r="BM3" s="74" t="s">
        <v>55</v>
      </c>
      <c r="BN3" s="74"/>
      <c r="BO3" s="74"/>
      <c r="BQ3" s="74"/>
      <c r="BR3" s="74"/>
      <c r="BS3" s="74"/>
      <c r="BT3" s="74"/>
      <c r="BV3" s="74"/>
    </row>
    <row r="4" spans="1:74" s="30" customFormat="1" x14ac:dyDescent="0.2">
      <c r="A4" s="61" t="s">
        <v>80</v>
      </c>
      <c r="B4" s="38">
        <v>1319180</v>
      </c>
      <c r="D4" s="38">
        <v>7841174</v>
      </c>
      <c r="E4" s="38">
        <v>9202746</v>
      </c>
      <c r="F4" s="38">
        <v>6583705</v>
      </c>
      <c r="G4" s="38">
        <v>2592836</v>
      </c>
      <c r="I4" s="38">
        <v>5350558</v>
      </c>
      <c r="J4" s="38">
        <v>7781706</v>
      </c>
      <c r="K4" s="38">
        <v>3963486</v>
      </c>
      <c r="L4" s="38">
        <v>104723</v>
      </c>
      <c r="N4" s="38">
        <v>2246404</v>
      </c>
      <c r="O4" s="38">
        <v>5010803</v>
      </c>
      <c r="P4" s="38">
        <v>1163580</v>
      </c>
      <c r="Q4" s="38">
        <v>-1783628</v>
      </c>
      <c r="S4" s="38">
        <v>1226169</v>
      </c>
      <c r="T4" s="38">
        <v>4201380</v>
      </c>
      <c r="U4" s="38">
        <v>4162493</v>
      </c>
      <c r="V4" s="38">
        <v>602371</v>
      </c>
      <c r="X4" s="38">
        <v>5510003</v>
      </c>
      <c r="Y4" s="38">
        <v>6684129</v>
      </c>
      <c r="Z4" s="38">
        <v>4157352</v>
      </c>
      <c r="AA4" s="38">
        <v>1627440</v>
      </c>
      <c r="AC4" s="38">
        <v>3157764</v>
      </c>
      <c r="AD4" s="38">
        <v>3994082</v>
      </c>
      <c r="AE4" s="38">
        <v>2458385</v>
      </c>
      <c r="AF4" s="38">
        <v>-85941</v>
      </c>
      <c r="AH4" s="38">
        <v>2144615</v>
      </c>
      <c r="AI4" s="38">
        <v>2967896</v>
      </c>
      <c r="AJ4" s="38">
        <v>1981762</v>
      </c>
      <c r="AK4" s="38">
        <v>453590</v>
      </c>
      <c r="AM4" s="38">
        <v>2435239</v>
      </c>
      <c r="AN4" s="38">
        <v>2834248</v>
      </c>
      <c r="AO4" s="38">
        <v>1893828</v>
      </c>
      <c r="AP4" s="38">
        <v>733332</v>
      </c>
      <c r="AR4" s="38">
        <v>2579644</v>
      </c>
      <c r="AS4" s="38">
        <v>2234993</v>
      </c>
      <c r="AT4" s="38">
        <v>1354737</v>
      </c>
      <c r="AU4" s="38">
        <v>572270</v>
      </c>
      <c r="AW4" s="38">
        <v>2424445</v>
      </c>
      <c r="AX4" s="38">
        <v>1822395</v>
      </c>
      <c r="AY4" s="38">
        <v>1162073</v>
      </c>
      <c r="AZ4" s="38">
        <v>395232</v>
      </c>
      <c r="BB4" s="38">
        <v>2206416</v>
      </c>
      <c r="BC4" s="38">
        <v>1345599</v>
      </c>
      <c r="BD4" s="39">
        <v>782925</v>
      </c>
      <c r="BE4" s="39">
        <v>188724</v>
      </c>
      <c r="BG4" s="39">
        <v>1115676</v>
      </c>
      <c r="BH4" s="39">
        <v>653612</v>
      </c>
      <c r="BI4" s="39">
        <v>374808</v>
      </c>
      <c r="BJ4" s="39">
        <v>50579</v>
      </c>
      <c r="BL4" s="39">
        <v>1644210</v>
      </c>
      <c r="BM4" s="39">
        <v>1264436</v>
      </c>
      <c r="BN4" s="39">
        <v>880225</v>
      </c>
      <c r="BO4" s="39">
        <v>265346</v>
      </c>
      <c r="BQ4" s="39">
        <v>1242077</v>
      </c>
      <c r="BR4" s="39">
        <v>959747</v>
      </c>
      <c r="BS4" s="39">
        <v>631072</v>
      </c>
      <c r="BT4" s="39">
        <v>178298</v>
      </c>
      <c r="BV4" s="39">
        <v>1143379</v>
      </c>
    </row>
    <row r="5" spans="1:74" s="30" customFormat="1" x14ac:dyDescent="0.2">
      <c r="A5" s="61" t="s">
        <v>81</v>
      </c>
      <c r="B5" s="38">
        <v>-1291849</v>
      </c>
      <c r="D5" s="38">
        <v>-6404232</v>
      </c>
      <c r="E5" s="38">
        <v>-4450540</v>
      </c>
      <c r="F5" s="38">
        <v>-3487839</v>
      </c>
      <c r="G5" s="38">
        <v>-1217987</v>
      </c>
      <c r="I5" s="38">
        <v>-2946270</v>
      </c>
      <c r="J5" s="38">
        <v>-2059515</v>
      </c>
      <c r="K5" s="38">
        <v>-1233005</v>
      </c>
      <c r="L5" s="38">
        <v>-709928</v>
      </c>
      <c r="N5" s="38">
        <v>-2855972</v>
      </c>
      <c r="O5" s="38">
        <v>-1920454</v>
      </c>
      <c r="P5" s="38">
        <v>-1220997</v>
      </c>
      <c r="Q5" s="38">
        <v>-578003</v>
      </c>
      <c r="S5" s="38">
        <v>-2485638</v>
      </c>
      <c r="T5" s="38">
        <v>-1782218</v>
      </c>
      <c r="U5" s="38">
        <v>-1524953</v>
      </c>
      <c r="V5" s="38">
        <v>-923291</v>
      </c>
      <c r="X5" s="38">
        <v>-1873350</v>
      </c>
      <c r="Y5" s="38">
        <v>-1303915</v>
      </c>
      <c r="Z5" s="38">
        <v>-901673</v>
      </c>
      <c r="AA5" s="38">
        <v>-481663</v>
      </c>
      <c r="AC5" s="38">
        <v>-2576300</v>
      </c>
      <c r="AD5" s="38">
        <v>-1685343</v>
      </c>
      <c r="AE5" s="38">
        <v>-1207676</v>
      </c>
      <c r="AF5" s="38">
        <v>-630180</v>
      </c>
      <c r="AH5" s="38">
        <v>-2312818</v>
      </c>
      <c r="AI5" s="38">
        <v>-1788331</v>
      </c>
      <c r="AJ5" s="38">
        <v>-1242709</v>
      </c>
      <c r="AK5" s="38">
        <v>-832492</v>
      </c>
      <c r="AM5" s="38">
        <v>-2310127</v>
      </c>
      <c r="AN5" s="38">
        <v>-1754164</v>
      </c>
      <c r="AO5" s="38">
        <v>-1261161</v>
      </c>
      <c r="AP5" s="38">
        <v>-730302</v>
      </c>
      <c r="AR5" s="38">
        <v>-3482925</v>
      </c>
      <c r="AS5" s="38">
        <v>-2828149</v>
      </c>
      <c r="AT5" s="38">
        <v>-2235821</v>
      </c>
      <c r="AU5" s="38">
        <v>-1732991</v>
      </c>
      <c r="AW5" s="38">
        <v>-2490580</v>
      </c>
      <c r="AX5" s="38">
        <v>-1990244</v>
      </c>
      <c r="AY5" s="38">
        <v>-1392491</v>
      </c>
      <c r="AZ5" s="38">
        <v>-573393</v>
      </c>
      <c r="BB5" s="38">
        <v>-3724664</v>
      </c>
      <c r="BC5" s="38">
        <v>-1389124</v>
      </c>
      <c r="BD5" s="39">
        <v>-1192169</v>
      </c>
      <c r="BE5" s="39">
        <v>-446580</v>
      </c>
      <c r="BG5" s="39">
        <v>-3048793</v>
      </c>
      <c r="BH5" s="39">
        <v>-2021443</v>
      </c>
      <c r="BI5" s="39">
        <v>-1169110</v>
      </c>
      <c r="BJ5" s="39">
        <v>-500011</v>
      </c>
      <c r="BL5" s="39">
        <v>-1770859</v>
      </c>
      <c r="BM5" s="39">
        <v>-1380023</v>
      </c>
      <c r="BN5" s="39">
        <v>-771707</v>
      </c>
      <c r="BO5" s="39">
        <v>-518146</v>
      </c>
      <c r="BQ5" s="39">
        <v>-1109029</v>
      </c>
      <c r="BR5" s="39">
        <v>-369167</v>
      </c>
      <c r="BS5" s="39">
        <v>-434722</v>
      </c>
      <c r="BT5" s="39">
        <v>-519461</v>
      </c>
      <c r="BV5" s="39">
        <v>-590266</v>
      </c>
    </row>
    <row r="6" spans="1:74" s="30" customFormat="1" x14ac:dyDescent="0.2">
      <c r="A6" s="61" t="s">
        <v>82</v>
      </c>
      <c r="B6" s="38">
        <v>103594</v>
      </c>
      <c r="D6" s="38">
        <v>-1324240</v>
      </c>
      <c r="E6" s="38">
        <v>-1387198</v>
      </c>
      <c r="F6" s="38">
        <v>-1555762</v>
      </c>
      <c r="G6" s="38">
        <v>-718891</v>
      </c>
      <c r="I6" s="38">
        <v>-1018284</v>
      </c>
      <c r="J6" s="38">
        <v>-1362059</v>
      </c>
      <c r="K6" s="38">
        <v>-1247260</v>
      </c>
      <c r="L6" s="38">
        <v>-52910</v>
      </c>
      <c r="N6" s="38">
        <v>2071985</v>
      </c>
      <c r="O6" s="38">
        <v>560034</v>
      </c>
      <c r="P6" s="38">
        <v>1321751</v>
      </c>
      <c r="Q6" s="38">
        <v>2553133</v>
      </c>
      <c r="S6" s="38">
        <v>-1330368</v>
      </c>
      <c r="T6" s="38">
        <v>-1520170</v>
      </c>
      <c r="U6" s="38">
        <v>-1352313</v>
      </c>
      <c r="V6" s="38">
        <v>-158309</v>
      </c>
      <c r="X6" s="38">
        <v>-1424654</v>
      </c>
      <c r="Y6" s="38">
        <v>-1286078</v>
      </c>
      <c r="Z6" s="38">
        <v>-1001965</v>
      </c>
      <c r="AA6" s="38">
        <v>-170763</v>
      </c>
      <c r="AC6" s="38">
        <v>-2401857</v>
      </c>
      <c r="AD6" s="38">
        <v>-1489578</v>
      </c>
      <c r="AE6" s="38">
        <v>-1367369</v>
      </c>
      <c r="AF6" s="38">
        <v>-1025339</v>
      </c>
      <c r="AH6" s="38">
        <v>1279312</v>
      </c>
      <c r="AI6" s="38">
        <v>553487</v>
      </c>
      <c r="AJ6" s="38">
        <v>716619</v>
      </c>
      <c r="AK6" s="38">
        <v>-147848</v>
      </c>
      <c r="AM6" s="38">
        <v>-161400</v>
      </c>
      <c r="AN6" s="38">
        <v>-454223</v>
      </c>
      <c r="AO6" s="38">
        <v>-280276</v>
      </c>
      <c r="AP6" s="38">
        <v>-177842</v>
      </c>
      <c r="AR6" s="38">
        <v>1250190</v>
      </c>
      <c r="AS6" s="38">
        <v>-67845</v>
      </c>
      <c r="AT6" s="38">
        <v>127312</v>
      </c>
      <c r="AU6" s="38">
        <v>55166</v>
      </c>
      <c r="AW6" s="38">
        <v>584258</v>
      </c>
      <c r="AX6" s="38">
        <v>328782</v>
      </c>
      <c r="AY6" s="38">
        <v>511574</v>
      </c>
      <c r="AZ6" s="38">
        <v>60967</v>
      </c>
      <c r="BB6" s="38">
        <v>2653026</v>
      </c>
      <c r="BC6" s="38">
        <v>2413310</v>
      </c>
      <c r="BD6" s="39">
        <v>1029811</v>
      </c>
      <c r="BE6" s="39">
        <v>980963</v>
      </c>
      <c r="BG6" s="39">
        <v>1045785</v>
      </c>
      <c r="BH6" s="39">
        <v>929560</v>
      </c>
      <c r="BI6" s="39">
        <v>494249</v>
      </c>
      <c r="BJ6" s="39">
        <v>165015</v>
      </c>
      <c r="BL6" s="39">
        <v>604956</v>
      </c>
      <c r="BM6" s="39">
        <v>604255</v>
      </c>
      <c r="BN6" s="39">
        <v>-12247</v>
      </c>
      <c r="BO6" s="39">
        <v>-811</v>
      </c>
      <c r="BQ6" s="39">
        <v>-255668</v>
      </c>
      <c r="BR6" s="39">
        <v>-197257</v>
      </c>
      <c r="BS6" s="39">
        <v>-8497</v>
      </c>
      <c r="BT6" s="39">
        <v>-8482</v>
      </c>
      <c r="BV6" s="39">
        <v>-235380</v>
      </c>
    </row>
    <row r="7" spans="1:74" s="30" customFormat="1" x14ac:dyDescent="0.2">
      <c r="A7" s="61" t="s">
        <v>83</v>
      </c>
      <c r="B7" s="38">
        <v>130925</v>
      </c>
      <c r="D7" s="38">
        <v>112702</v>
      </c>
      <c r="E7" s="38">
        <v>3365008</v>
      </c>
      <c r="F7" s="38">
        <v>1540104</v>
      </c>
      <c r="G7" s="38">
        <v>655958</v>
      </c>
      <c r="I7" s="38">
        <v>1386004</v>
      </c>
      <c r="J7" s="38">
        <v>4360132</v>
      </c>
      <c r="K7" s="38">
        <v>1483221</v>
      </c>
      <c r="L7" s="38">
        <v>-658115</v>
      </c>
      <c r="N7" s="38">
        <v>1462417</v>
      </c>
      <c r="O7" s="38">
        <v>3650383</v>
      </c>
      <c r="P7" s="38">
        <v>1264334</v>
      </c>
      <c r="Q7" s="38">
        <v>191502</v>
      </c>
      <c r="S7" s="38">
        <v>-2589837</v>
      </c>
      <c r="T7" s="38">
        <v>898992</v>
      </c>
      <c r="U7" s="38">
        <v>1285227</v>
      </c>
      <c r="V7" s="38">
        <v>-479229</v>
      </c>
      <c r="X7" s="38">
        <v>2211999</v>
      </c>
      <c r="Y7" s="38">
        <v>4094136</v>
      </c>
      <c r="Z7" s="38">
        <v>2253714</v>
      </c>
      <c r="AA7" s="38">
        <v>975014</v>
      </c>
      <c r="AC7" s="38">
        <v>-1820393</v>
      </c>
      <c r="AD7" s="38">
        <v>819161</v>
      </c>
      <c r="AE7" s="38">
        <v>-116660</v>
      </c>
      <c r="AF7" s="38">
        <v>-1741460</v>
      </c>
      <c r="AH7" s="38">
        <v>1111109</v>
      </c>
      <c r="AI7" s="38">
        <v>1733052</v>
      </c>
      <c r="AJ7" s="38">
        <v>1455672</v>
      </c>
      <c r="AK7" s="38">
        <v>-526750</v>
      </c>
      <c r="AM7" s="38">
        <v>-36288</v>
      </c>
      <c r="AN7" s="38">
        <v>625861</v>
      </c>
      <c r="AO7" s="38">
        <v>352391</v>
      </c>
      <c r="AP7" s="38">
        <v>-174812</v>
      </c>
      <c r="AR7" s="38">
        <v>346909</v>
      </c>
      <c r="AS7" s="38">
        <v>-661001</v>
      </c>
      <c r="AT7" s="38">
        <v>-753772</v>
      </c>
      <c r="AU7" s="38">
        <v>-1105555</v>
      </c>
      <c r="AW7" s="38">
        <v>518123</v>
      </c>
      <c r="AX7" s="38">
        <v>160933</v>
      </c>
      <c r="AY7" s="38">
        <v>281156</v>
      </c>
      <c r="AZ7" s="38">
        <v>-117194</v>
      </c>
      <c r="BB7" s="38">
        <v>1134778</v>
      </c>
      <c r="BC7" s="38">
        <v>2369785</v>
      </c>
      <c r="BD7" s="39">
        <v>620567</v>
      </c>
      <c r="BE7" s="39">
        <v>723107</v>
      </c>
      <c r="BG7" s="39">
        <v>-885879</v>
      </c>
      <c r="BH7" s="39">
        <v>-437890</v>
      </c>
      <c r="BI7" s="39">
        <v>-299582</v>
      </c>
      <c r="BJ7" s="39">
        <v>-284417</v>
      </c>
      <c r="BL7" s="39">
        <v>478307</v>
      </c>
      <c r="BM7" s="39">
        <v>488668</v>
      </c>
      <c r="BN7" s="39">
        <v>96271</v>
      </c>
      <c r="BO7" s="39">
        <v>-253611</v>
      </c>
      <c r="BQ7" s="39">
        <v>-122620</v>
      </c>
      <c r="BR7" s="39">
        <v>393323</v>
      </c>
      <c r="BS7" s="39">
        <v>187853</v>
      </c>
      <c r="BT7" s="39">
        <v>-349645</v>
      </c>
      <c r="BV7" s="39">
        <v>317733</v>
      </c>
    </row>
    <row r="8" spans="1:74" s="30" customFormat="1" x14ac:dyDescent="0.2">
      <c r="A8" s="60" t="s">
        <v>84</v>
      </c>
      <c r="B8" s="46">
        <v>4655764</v>
      </c>
      <c r="C8" s="32"/>
      <c r="D8" s="46">
        <v>4524839</v>
      </c>
      <c r="E8" s="46">
        <v>7777145</v>
      </c>
      <c r="F8" s="46">
        <v>5952241</v>
      </c>
      <c r="G8" s="46">
        <v>5068095</v>
      </c>
      <c r="H8" s="32"/>
      <c r="I8" s="46">
        <v>4412137</v>
      </c>
      <c r="J8" s="46">
        <v>7386265</v>
      </c>
      <c r="K8" s="46">
        <v>4509354</v>
      </c>
      <c r="L8" s="46">
        <v>2368018</v>
      </c>
      <c r="M8" s="32"/>
      <c r="N8" s="46">
        <v>3026133</v>
      </c>
      <c r="O8" s="46">
        <v>5214099</v>
      </c>
      <c r="P8" s="46">
        <v>2828050</v>
      </c>
      <c r="Q8" s="46">
        <v>1755218</v>
      </c>
      <c r="R8" s="32"/>
      <c r="S8" s="46">
        <v>1563716</v>
      </c>
      <c r="T8" s="46">
        <v>5052545</v>
      </c>
      <c r="U8" s="46">
        <v>5438780</v>
      </c>
      <c r="V8" s="46">
        <v>3674324</v>
      </c>
      <c r="W8" s="32"/>
      <c r="X8" s="46">
        <v>4153553</v>
      </c>
      <c r="Y8" s="46">
        <v>6035690</v>
      </c>
      <c r="Z8" s="46">
        <v>4195268</v>
      </c>
      <c r="AA8" s="46">
        <v>2916568</v>
      </c>
      <c r="AB8" s="32"/>
      <c r="AC8" s="46">
        <v>1941554</v>
      </c>
      <c r="AD8" s="46">
        <v>4581108</v>
      </c>
      <c r="AE8" s="46">
        <v>3645287</v>
      </c>
      <c r="AF8" s="46">
        <v>2020487</v>
      </c>
      <c r="AG8" s="32"/>
      <c r="AH8" s="46">
        <v>3761947</v>
      </c>
      <c r="AI8" s="46">
        <v>4383890</v>
      </c>
      <c r="AJ8" s="46">
        <v>4106510</v>
      </c>
      <c r="AK8" s="46">
        <v>2124088</v>
      </c>
      <c r="AL8" s="32"/>
      <c r="AM8" s="46">
        <v>2650838</v>
      </c>
      <c r="AN8" s="46">
        <v>3312987</v>
      </c>
      <c r="AO8" s="46">
        <v>3039517</v>
      </c>
      <c r="AP8" s="46">
        <v>2512314</v>
      </c>
      <c r="AQ8" s="32"/>
      <c r="AR8" s="46">
        <v>2687126</v>
      </c>
      <c r="AS8" s="46">
        <v>1679216</v>
      </c>
      <c r="AT8" s="46">
        <v>1586445</v>
      </c>
      <c r="AU8" s="46">
        <v>1234662</v>
      </c>
      <c r="AV8" s="32"/>
      <c r="AW8" s="46">
        <v>2340217</v>
      </c>
      <c r="AX8" s="46">
        <v>1983027</v>
      </c>
      <c r="AY8" s="46">
        <v>2103250</v>
      </c>
      <c r="AZ8" s="46">
        <v>1704900</v>
      </c>
      <c r="BA8" s="32"/>
      <c r="BB8" s="46">
        <v>1822094</v>
      </c>
      <c r="BC8" s="46">
        <v>3057101</v>
      </c>
      <c r="BD8" s="45">
        <v>1307883</v>
      </c>
      <c r="BE8" s="45">
        <v>1410423</v>
      </c>
      <c r="BF8" s="32"/>
      <c r="BG8" s="45">
        <v>687316</v>
      </c>
      <c r="BH8" s="45">
        <v>1135305</v>
      </c>
      <c r="BI8" s="45">
        <v>1273613</v>
      </c>
      <c r="BJ8" s="45">
        <v>1289293</v>
      </c>
      <c r="BL8" s="45">
        <v>1573195</v>
      </c>
      <c r="BM8" s="45">
        <v>1585688</v>
      </c>
      <c r="BN8" s="45">
        <v>1193280</v>
      </c>
      <c r="BO8" s="45">
        <v>843422</v>
      </c>
      <c r="BQ8" s="45">
        <v>1095495</v>
      </c>
      <c r="BR8" s="45">
        <v>1609574</v>
      </c>
      <c r="BS8" s="45">
        <v>1404973</v>
      </c>
      <c r="BT8" s="45">
        <v>866739</v>
      </c>
      <c r="BV8" s="45">
        <v>1218361</v>
      </c>
    </row>
    <row r="9" spans="1:74" s="30" customForma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V9" s="32"/>
      <c r="BA9" s="32"/>
      <c r="BC9" s="62"/>
      <c r="BD9" s="62"/>
      <c r="BE9" s="62"/>
      <c r="BF9" s="32"/>
      <c r="BG9" s="62"/>
      <c r="BH9" s="62"/>
      <c r="BI9" s="62"/>
      <c r="BJ9" s="62"/>
      <c r="BL9" s="62"/>
      <c r="BM9" s="62"/>
      <c r="BN9" s="62"/>
      <c r="BO9" s="62"/>
      <c r="BQ9" s="62"/>
      <c r="BR9" s="62"/>
      <c r="BS9" s="62"/>
      <c r="BT9" s="62"/>
      <c r="BV9" s="62"/>
    </row>
    <row r="10" spans="1:74" s="30" customFormat="1" ht="12.75" x14ac:dyDescent="0.2">
      <c r="A10" s="104" t="s">
        <v>193</v>
      </c>
      <c r="B10" s="104"/>
      <c r="D10" s="104"/>
      <c r="E10" s="104"/>
      <c r="F10" s="104"/>
      <c r="G10" s="104"/>
      <c r="I10" s="104"/>
      <c r="J10" s="104"/>
      <c r="K10" s="104"/>
      <c r="L10" s="104"/>
      <c r="N10" s="104"/>
      <c r="O10" s="104"/>
      <c r="P10" s="104"/>
      <c r="Q10" s="104"/>
      <c r="S10" s="104"/>
      <c r="T10" s="104"/>
      <c r="U10" s="104"/>
      <c r="V10" s="104"/>
      <c r="X10" s="104"/>
      <c r="Y10" s="104"/>
      <c r="Z10" s="104"/>
      <c r="AA10" s="104"/>
      <c r="AC10" s="104"/>
      <c r="AD10" s="104"/>
      <c r="AE10" s="104"/>
      <c r="AF10" s="104"/>
      <c r="AH10" s="104"/>
      <c r="AI10" s="104"/>
      <c r="AJ10" s="104"/>
      <c r="AK10" s="104"/>
      <c r="AM10" s="104"/>
      <c r="AN10" s="104"/>
      <c r="AO10" s="104"/>
      <c r="AP10" s="104"/>
      <c r="BK10" s="124"/>
      <c r="BO10" s="124"/>
    </row>
    <row r="11" spans="1:74" s="30" customFormat="1" ht="12.75" x14ac:dyDescent="0.2">
      <c r="A11" s="104" t="s">
        <v>181</v>
      </c>
      <c r="B11" s="104"/>
      <c r="D11" s="104"/>
      <c r="E11" s="104"/>
      <c r="F11" s="104"/>
      <c r="G11" s="104"/>
      <c r="I11" s="104"/>
      <c r="J11" s="104"/>
      <c r="K11" s="104"/>
      <c r="L11" s="104"/>
      <c r="N11" s="104"/>
      <c r="O11" s="104"/>
      <c r="P11" s="104"/>
      <c r="Q11" s="104"/>
      <c r="S11" s="104"/>
      <c r="T11" s="104"/>
      <c r="U11" s="104"/>
      <c r="V11" s="104"/>
      <c r="X11" s="104"/>
      <c r="Y11" s="104"/>
      <c r="Z11" s="104"/>
      <c r="AA11" s="104"/>
      <c r="AC11" s="104"/>
      <c r="AD11" s="104"/>
      <c r="AE11" s="104"/>
      <c r="AF11" s="104"/>
      <c r="AH11" s="104"/>
      <c r="AI11" s="104"/>
      <c r="AJ11" s="104"/>
      <c r="AK11" s="104"/>
      <c r="AM11" s="104"/>
      <c r="AN11" s="104"/>
      <c r="AO11" s="104"/>
      <c r="AP11" s="104"/>
      <c r="BK11" s="124"/>
      <c r="BO11" s="124"/>
    </row>
    <row r="12" spans="1:74" s="30" customFormat="1" ht="12.75" x14ac:dyDescent="0.2">
      <c r="A12" s="104" t="s">
        <v>182</v>
      </c>
      <c r="B12" s="104"/>
      <c r="D12" s="104"/>
      <c r="E12" s="104"/>
      <c r="F12" s="104"/>
      <c r="G12" s="104"/>
      <c r="I12" s="104"/>
      <c r="J12" s="104"/>
      <c r="K12" s="104"/>
      <c r="L12" s="104"/>
      <c r="N12" s="104"/>
      <c r="O12" s="104"/>
      <c r="P12" s="104"/>
      <c r="Q12" s="104"/>
      <c r="S12" s="104"/>
      <c r="T12" s="104"/>
      <c r="U12" s="104"/>
      <c r="V12" s="104"/>
      <c r="X12" s="104"/>
      <c r="Y12" s="104"/>
      <c r="Z12" s="104"/>
      <c r="AA12" s="104"/>
      <c r="AC12" s="104"/>
      <c r="AD12" s="104"/>
      <c r="AE12" s="104"/>
      <c r="AF12" s="104"/>
      <c r="AH12" s="104"/>
      <c r="AI12" s="104"/>
      <c r="AJ12" s="104"/>
      <c r="AK12" s="104"/>
      <c r="AM12" s="104"/>
      <c r="AN12" s="104"/>
      <c r="AO12" s="104"/>
      <c r="AP12" s="104"/>
      <c r="BI12" s="37"/>
      <c r="BK12" s="124"/>
      <c r="BO12" s="124"/>
    </row>
    <row r="13" spans="1:74" s="30" customFormat="1" ht="12.75" x14ac:dyDescent="0.2">
      <c r="A13" s="104" t="s">
        <v>183</v>
      </c>
      <c r="B13" s="104"/>
      <c r="D13" s="104"/>
      <c r="E13" s="104"/>
      <c r="F13" s="104"/>
      <c r="G13" s="104"/>
      <c r="I13" s="104"/>
      <c r="J13" s="104"/>
      <c r="K13" s="104"/>
      <c r="L13" s="104"/>
      <c r="N13" s="104"/>
      <c r="O13" s="104"/>
      <c r="P13" s="104"/>
      <c r="Q13" s="104"/>
      <c r="S13" s="104"/>
      <c r="T13" s="104"/>
      <c r="U13" s="104"/>
      <c r="V13" s="104"/>
      <c r="X13" s="104"/>
      <c r="Y13" s="104"/>
      <c r="Z13" s="104"/>
      <c r="AA13" s="104"/>
      <c r="AC13" s="104"/>
      <c r="AD13" s="104"/>
      <c r="AE13" s="104"/>
      <c r="AF13" s="104"/>
      <c r="AH13" s="104"/>
      <c r="AI13" s="104"/>
      <c r="AJ13" s="104"/>
      <c r="AK13" s="104"/>
      <c r="AM13" s="104"/>
      <c r="AN13" s="104"/>
      <c r="AO13" s="104"/>
      <c r="AP13" s="104"/>
      <c r="BK13" s="124"/>
      <c r="BO13" s="124"/>
    </row>
    <row r="14" spans="1:74" ht="12.75" x14ac:dyDescent="0.2">
      <c r="A14" s="104" t="s">
        <v>184</v>
      </c>
      <c r="B14" s="104"/>
      <c r="D14" s="104"/>
      <c r="E14" s="104"/>
      <c r="F14" s="104"/>
      <c r="G14" s="104"/>
      <c r="I14" s="104"/>
      <c r="J14" s="104"/>
      <c r="K14" s="104"/>
      <c r="L14" s="104"/>
      <c r="N14" s="104"/>
      <c r="O14" s="104"/>
      <c r="P14" s="104"/>
      <c r="Q14" s="104"/>
      <c r="S14" s="104"/>
      <c r="T14" s="104"/>
      <c r="U14" s="104"/>
      <c r="V14" s="104"/>
      <c r="X14" s="104"/>
      <c r="Y14" s="104"/>
      <c r="Z14" s="104"/>
      <c r="AA14" s="104"/>
      <c r="AC14" s="104"/>
      <c r="AD14" s="104"/>
      <c r="AE14" s="104"/>
      <c r="AF14" s="104"/>
      <c r="AH14" s="104"/>
      <c r="AI14" s="104"/>
      <c r="AJ14" s="104"/>
      <c r="AK14" s="104"/>
      <c r="AM14" s="104"/>
      <c r="AN14" s="104"/>
      <c r="AO14" s="104"/>
      <c r="AP14" s="104"/>
    </row>
    <row r="15" spans="1:74" ht="12.75" x14ac:dyDescent="0.2">
      <c r="A15" s="104" t="s">
        <v>185</v>
      </c>
      <c r="B15" s="104"/>
      <c r="D15" s="104"/>
      <c r="E15" s="104"/>
      <c r="F15" s="104"/>
      <c r="G15" s="104"/>
      <c r="I15" s="104"/>
      <c r="J15" s="104"/>
      <c r="K15" s="104"/>
      <c r="L15" s="104"/>
      <c r="N15" s="104"/>
      <c r="O15" s="104"/>
      <c r="P15" s="104"/>
      <c r="Q15" s="104"/>
      <c r="S15" s="104"/>
      <c r="T15" s="104"/>
      <c r="U15" s="104"/>
      <c r="V15" s="104"/>
      <c r="X15" s="104"/>
      <c r="Y15" s="104"/>
      <c r="Z15" s="104"/>
      <c r="AA15" s="104"/>
      <c r="AC15" s="104"/>
      <c r="AD15" s="104"/>
      <c r="AE15" s="104"/>
      <c r="AF15" s="104"/>
      <c r="AH15" s="104"/>
      <c r="AI15" s="104"/>
      <c r="AJ15" s="104"/>
      <c r="AK15" s="104"/>
      <c r="AM15" s="104"/>
      <c r="AN15" s="104"/>
      <c r="AO15" s="104"/>
      <c r="AP15" s="104"/>
    </row>
    <row r="16" spans="1:74" ht="12.75" x14ac:dyDescent="0.2">
      <c r="A16" s="104" t="s">
        <v>186</v>
      </c>
      <c r="B16" s="104"/>
      <c r="D16" s="104"/>
      <c r="E16" s="104"/>
      <c r="F16" s="104"/>
      <c r="G16" s="104"/>
      <c r="I16" s="104"/>
      <c r="J16" s="104"/>
      <c r="K16" s="104"/>
      <c r="L16" s="104"/>
      <c r="N16" s="104"/>
      <c r="O16" s="104"/>
      <c r="P16" s="104"/>
      <c r="Q16" s="104"/>
      <c r="S16" s="104"/>
      <c r="T16" s="104"/>
      <c r="U16" s="104"/>
      <c r="V16" s="104"/>
      <c r="X16" s="104"/>
      <c r="Y16" s="104"/>
      <c r="Z16" s="104"/>
      <c r="AA16" s="104"/>
      <c r="AC16" s="104"/>
      <c r="AD16" s="104"/>
      <c r="AE16" s="104"/>
      <c r="AF16" s="104"/>
      <c r="AH16" s="104"/>
      <c r="AI16" s="104"/>
      <c r="AJ16" s="104"/>
      <c r="AK16" s="104"/>
      <c r="AM16" s="104"/>
      <c r="AN16" s="104"/>
      <c r="AO16" s="104"/>
      <c r="AP16" s="104"/>
    </row>
    <row r="17" spans="1:74" ht="12.75" x14ac:dyDescent="0.2">
      <c r="A17" s="104" t="s">
        <v>187</v>
      </c>
      <c r="B17" s="104"/>
      <c r="D17" s="104"/>
      <c r="E17" s="104"/>
      <c r="F17" s="104"/>
      <c r="G17" s="104"/>
      <c r="I17" s="104"/>
      <c r="J17" s="104"/>
      <c r="K17" s="104"/>
      <c r="L17" s="104"/>
      <c r="N17" s="104"/>
      <c r="O17" s="104"/>
      <c r="P17" s="104"/>
      <c r="Q17" s="104"/>
      <c r="S17" s="104"/>
      <c r="T17" s="104"/>
      <c r="U17" s="104"/>
      <c r="V17" s="104"/>
      <c r="X17" s="104"/>
      <c r="Y17" s="104"/>
      <c r="Z17" s="104"/>
      <c r="AA17" s="104"/>
      <c r="AC17" s="104"/>
      <c r="AD17" s="104"/>
      <c r="AE17" s="104"/>
      <c r="AF17" s="104"/>
      <c r="AH17" s="104"/>
      <c r="AI17" s="104"/>
      <c r="AJ17" s="104"/>
      <c r="AK17" s="104"/>
      <c r="AM17" s="104"/>
      <c r="AN17" s="104"/>
      <c r="AO17" s="104"/>
      <c r="AP17" s="104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</row>
    <row r="18" spans="1:74" ht="12.75" x14ac:dyDescent="0.2">
      <c r="A18" s="104" t="s">
        <v>188</v>
      </c>
      <c r="B18" s="104"/>
      <c r="D18" s="104"/>
      <c r="E18" s="104"/>
      <c r="F18" s="104"/>
      <c r="G18" s="104"/>
      <c r="I18" s="104"/>
      <c r="J18" s="104"/>
      <c r="K18" s="104"/>
      <c r="L18" s="104"/>
      <c r="N18" s="104"/>
      <c r="O18" s="104"/>
      <c r="P18" s="104"/>
      <c r="Q18" s="104"/>
      <c r="S18" s="104"/>
      <c r="T18" s="104"/>
      <c r="U18" s="104"/>
      <c r="V18" s="104"/>
      <c r="X18" s="104"/>
      <c r="Y18" s="104"/>
      <c r="Z18" s="104"/>
      <c r="AA18" s="104"/>
      <c r="AC18" s="104"/>
      <c r="AD18" s="104"/>
      <c r="AE18" s="104"/>
      <c r="AF18" s="104"/>
      <c r="AH18" s="104"/>
      <c r="AI18" s="104"/>
      <c r="AJ18" s="104"/>
      <c r="AK18" s="104"/>
      <c r="AM18" s="104"/>
      <c r="AN18" s="104"/>
      <c r="AO18" s="104"/>
      <c r="AP18" s="104"/>
    </row>
    <row r="19" spans="1:74" ht="12.75" x14ac:dyDescent="0.2">
      <c r="A19" s="104" t="s">
        <v>189</v>
      </c>
      <c r="B19" s="104"/>
      <c r="D19" s="104"/>
      <c r="E19" s="104"/>
      <c r="F19" s="104"/>
      <c r="G19" s="104"/>
      <c r="I19" s="104"/>
      <c r="J19" s="104"/>
      <c r="K19" s="104"/>
      <c r="L19" s="104"/>
      <c r="N19" s="104"/>
      <c r="O19" s="104"/>
      <c r="P19" s="104"/>
      <c r="Q19" s="104"/>
      <c r="S19" s="104"/>
      <c r="T19" s="104"/>
      <c r="U19" s="104"/>
      <c r="V19" s="104"/>
      <c r="X19" s="104"/>
      <c r="Y19" s="104"/>
      <c r="Z19" s="104"/>
      <c r="AA19" s="104"/>
      <c r="AC19" s="104"/>
      <c r="AD19" s="104"/>
      <c r="AE19" s="104"/>
      <c r="AF19" s="104"/>
      <c r="AH19" s="104"/>
      <c r="AI19" s="104"/>
      <c r="AJ19" s="104"/>
      <c r="AK19" s="104"/>
      <c r="AM19" s="104"/>
      <c r="AN19" s="104"/>
      <c r="AO19" s="104"/>
      <c r="AP19" s="104"/>
    </row>
    <row r="20" spans="1:74" ht="12.75" x14ac:dyDescent="0.2">
      <c r="A20" s="104" t="s">
        <v>190</v>
      </c>
      <c r="B20" s="104"/>
      <c r="D20" s="104"/>
      <c r="E20" s="104"/>
      <c r="F20" s="104"/>
      <c r="G20" s="104"/>
      <c r="I20" s="104"/>
      <c r="J20" s="104"/>
      <c r="K20" s="104"/>
      <c r="L20" s="104"/>
      <c r="N20" s="104"/>
      <c r="O20" s="104"/>
      <c r="P20" s="104"/>
      <c r="Q20" s="104"/>
      <c r="S20" s="104"/>
      <c r="T20" s="104"/>
      <c r="U20" s="104"/>
      <c r="V20" s="104"/>
      <c r="X20" s="104"/>
      <c r="Y20" s="104"/>
      <c r="Z20" s="104"/>
      <c r="AA20" s="104"/>
      <c r="AC20" s="104"/>
      <c r="AD20" s="104"/>
      <c r="AE20" s="104"/>
      <c r="AF20" s="104"/>
      <c r="AH20" s="104"/>
      <c r="AI20" s="104"/>
      <c r="AJ20" s="104"/>
      <c r="AK20" s="104"/>
      <c r="AM20" s="104"/>
      <c r="AN20" s="104"/>
      <c r="AO20" s="104"/>
      <c r="AP20" s="104"/>
    </row>
    <row r="21" spans="1:74" ht="12.75" x14ac:dyDescent="0.2">
      <c r="A21" s="104" t="s">
        <v>191</v>
      </c>
      <c r="B21" s="104"/>
      <c r="D21" s="104"/>
      <c r="E21" s="104"/>
      <c r="F21" s="104"/>
      <c r="G21" s="104"/>
      <c r="I21" s="104"/>
      <c r="J21" s="104"/>
      <c r="K21" s="104"/>
      <c r="L21" s="104"/>
      <c r="N21" s="104"/>
      <c r="O21" s="104"/>
      <c r="P21" s="104"/>
      <c r="Q21" s="104"/>
      <c r="S21" s="104"/>
      <c r="T21" s="104"/>
      <c r="U21" s="104"/>
      <c r="V21" s="104"/>
      <c r="X21" s="104"/>
      <c r="Y21" s="104"/>
      <c r="Z21" s="104"/>
      <c r="AA21" s="104"/>
      <c r="AC21" s="104"/>
      <c r="AD21" s="104"/>
      <c r="AE21" s="104"/>
      <c r="AF21" s="104"/>
      <c r="AH21" s="104"/>
      <c r="AI21" s="104"/>
      <c r="AJ21" s="104"/>
      <c r="AK21" s="104"/>
      <c r="AM21" s="104"/>
      <c r="AN21" s="104"/>
      <c r="AO21" s="104"/>
      <c r="AP21" s="104"/>
    </row>
    <row r="22" spans="1:74" ht="12.75" x14ac:dyDescent="0.2">
      <c r="A22" s="104" t="s">
        <v>192</v>
      </c>
      <c r="B22" s="104"/>
      <c r="D22" s="104"/>
      <c r="E22" s="104"/>
      <c r="F22" s="104"/>
      <c r="G22" s="104"/>
      <c r="I22" s="104"/>
      <c r="J22" s="104"/>
      <c r="K22" s="104"/>
      <c r="L22" s="104"/>
      <c r="N22" s="104"/>
      <c r="O22" s="104"/>
      <c r="P22" s="104"/>
      <c r="Q22" s="104"/>
      <c r="S22" s="104"/>
      <c r="T22" s="104"/>
      <c r="U22" s="104"/>
      <c r="V22" s="104"/>
      <c r="X22" s="104"/>
      <c r="Y22" s="104"/>
      <c r="Z22" s="104"/>
      <c r="AA22" s="104"/>
      <c r="AC22" s="104"/>
      <c r="AD22" s="104"/>
      <c r="AE22" s="104"/>
      <c r="AF22" s="104"/>
      <c r="AH22" s="104"/>
      <c r="AI22" s="104"/>
      <c r="AJ22" s="104"/>
      <c r="AK22" s="104"/>
      <c r="AM22" s="104"/>
      <c r="AN22" s="104"/>
      <c r="AO22" s="104"/>
      <c r="AP22" s="104"/>
    </row>
    <row r="23" spans="1:74" ht="12.75" x14ac:dyDescent="0.2">
      <c r="A23" s="104" t="s">
        <v>484</v>
      </c>
    </row>
    <row r="24" spans="1:74" ht="12.75" x14ac:dyDescent="0.2">
      <c r="A24" s="104" t="s">
        <v>494</v>
      </c>
    </row>
    <row r="25" spans="1:74" ht="12.75" x14ac:dyDescent="0.2">
      <c r="A25" s="104" t="s">
        <v>500</v>
      </c>
    </row>
    <row r="26" spans="1:74" ht="12.75" x14ac:dyDescent="0.2">
      <c r="A26" s="104" t="s">
        <v>509</v>
      </c>
      <c r="BC26" s="23"/>
      <c r="BG26" s="23"/>
      <c r="BH26" s="23"/>
    </row>
    <row r="27" spans="1:74" x14ac:dyDescent="0.2">
      <c r="BC27" s="23"/>
      <c r="BG27" s="23"/>
      <c r="BH27" s="23"/>
    </row>
    <row r="28" spans="1:74" x14ac:dyDescent="0.2">
      <c r="BC28" s="23"/>
      <c r="BG28" s="23"/>
      <c r="BH28" s="23"/>
    </row>
  </sheetData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50DE-A85B-4452-B951-3821D25EBC2E}">
  <sheetPr>
    <tabColor theme="8" tint="-0.499984740745262"/>
    <pageSetUpPr fitToPage="1"/>
  </sheetPr>
  <dimension ref="A1:CT305"/>
  <sheetViews>
    <sheetView zoomScale="80" zoomScaleNormal="80" workbookViewId="0">
      <pane xSplit="1" ySplit="1" topLeftCell="B115" activePane="bottomRight" state="frozen"/>
      <selection activeCell="B2" sqref="B2"/>
      <selection pane="topRight" activeCell="B2" sqref="B2"/>
      <selection pane="bottomLeft" activeCell="B2" sqref="B2"/>
      <selection pane="bottomRight" activeCell="A154" sqref="A154"/>
    </sheetView>
  </sheetViews>
  <sheetFormatPr defaultColWidth="9.140625" defaultRowHeight="12" x14ac:dyDescent="0.2"/>
  <cols>
    <col min="1" max="1" width="78.5703125" style="40" bestFit="1" customWidth="1"/>
    <col min="2" max="2" width="10.140625" style="40" customWidth="1"/>
    <col min="3" max="3" width="3" style="40" customWidth="1"/>
    <col min="4" max="8" width="10.140625" style="40" customWidth="1"/>
    <col min="9" max="9" width="3" style="40" customWidth="1"/>
    <col min="10" max="14" width="10.140625" style="40" customWidth="1"/>
    <col min="15" max="15" width="2.85546875" style="40" customWidth="1"/>
    <col min="16" max="20" width="10.140625" style="40" customWidth="1"/>
    <col min="21" max="21" width="2.85546875" style="40" customWidth="1"/>
    <col min="22" max="25" width="10.140625" style="206" customWidth="1"/>
    <col min="26" max="26" width="10.140625" style="40" customWidth="1"/>
    <col min="27" max="27" width="2.85546875" style="40" customWidth="1"/>
    <col min="28" max="32" width="10.140625" style="40" customWidth="1"/>
    <col min="33" max="33" width="2.85546875" style="40" customWidth="1"/>
    <col min="34" max="38" width="10.140625" style="40" customWidth="1"/>
    <col min="39" max="39" width="2.85546875" style="40" customWidth="1"/>
    <col min="40" max="44" width="10.140625" style="40" customWidth="1"/>
    <col min="45" max="45" width="2.85546875" style="40" customWidth="1"/>
    <col min="46" max="50" width="10.140625" style="40" customWidth="1"/>
    <col min="51" max="51" width="2.85546875" style="40" customWidth="1"/>
    <col min="52" max="56" width="8.7109375" style="40" customWidth="1"/>
    <col min="57" max="57" width="2.85546875" style="40" customWidth="1"/>
    <col min="58" max="59" width="8.7109375" style="40" customWidth="1"/>
    <col min="60" max="60" width="13.28515625" style="40" customWidth="1"/>
    <col min="61" max="62" width="8.7109375" style="40" customWidth="1"/>
    <col min="63" max="63" width="2.85546875" style="40" customWidth="1"/>
    <col min="64" max="68" width="8.7109375" style="40" customWidth="1"/>
    <col min="69" max="69" width="2.85546875" style="40" customWidth="1"/>
    <col min="70" max="73" width="8.7109375" style="40" customWidth="1"/>
    <col min="74" max="74" width="8.7109375" style="90" customWidth="1"/>
    <col min="75" max="75" width="1.85546875" style="23" customWidth="1"/>
    <col min="76" max="76" width="8.7109375" style="40" customWidth="1"/>
    <col min="77" max="77" width="8.7109375" style="91" customWidth="1"/>
    <col min="78" max="79" width="8.7109375" style="40" customWidth="1"/>
    <col min="80" max="80" width="8.7109375" style="90" customWidth="1"/>
    <col min="81" max="81" width="1.7109375" style="67" customWidth="1"/>
    <col min="82" max="82" width="8.7109375" style="40" customWidth="1"/>
    <col min="83" max="83" width="8.7109375" style="67" customWidth="1"/>
    <col min="84" max="84" width="8.7109375" style="40" customWidth="1"/>
    <col min="85" max="86" width="8.7109375" style="91" customWidth="1"/>
    <col min="87" max="98" width="9.140625" style="23"/>
    <col min="99" max="16384" width="9.140625" style="40"/>
  </cols>
  <sheetData>
    <row r="1" spans="1:98" s="99" customFormat="1" ht="50.25" customHeight="1" x14ac:dyDescent="0.2">
      <c r="A1" s="140" t="s">
        <v>109</v>
      </c>
      <c r="B1" s="141" t="s">
        <v>574</v>
      </c>
      <c r="C1" s="97"/>
      <c r="D1" s="141" t="s">
        <v>562</v>
      </c>
      <c r="E1" s="141" t="s">
        <v>563</v>
      </c>
      <c r="F1" s="141" t="s">
        <v>561</v>
      </c>
      <c r="G1" s="141" t="s">
        <v>558</v>
      </c>
      <c r="H1" s="141" t="s">
        <v>556</v>
      </c>
      <c r="I1" s="97"/>
      <c r="J1" s="141" t="s">
        <v>550</v>
      </c>
      <c r="K1" s="141" t="s">
        <v>551</v>
      </c>
      <c r="L1" s="141" t="s">
        <v>549</v>
      </c>
      <c r="M1" s="141" t="s">
        <v>548</v>
      </c>
      <c r="N1" s="141" t="s">
        <v>547</v>
      </c>
      <c r="O1" s="97"/>
      <c r="P1" s="141" t="s">
        <v>540</v>
      </c>
      <c r="Q1" s="141" t="s">
        <v>541</v>
      </c>
      <c r="R1" s="141" t="s">
        <v>535</v>
      </c>
      <c r="S1" s="141" t="s">
        <v>530</v>
      </c>
      <c r="T1" s="141" t="s">
        <v>524</v>
      </c>
      <c r="U1" s="97"/>
      <c r="V1" s="141" t="s">
        <v>504</v>
      </c>
      <c r="W1" s="141" t="s">
        <v>514</v>
      </c>
      <c r="X1" s="141" t="s">
        <v>539</v>
      </c>
      <c r="Y1" s="141" t="s">
        <v>531</v>
      </c>
      <c r="Z1" s="141" t="s">
        <v>526</v>
      </c>
      <c r="AA1" s="97"/>
      <c r="AB1" s="141" t="s">
        <v>508</v>
      </c>
      <c r="AC1" s="141" t="s">
        <v>507</v>
      </c>
      <c r="AD1" s="141" t="s">
        <v>498</v>
      </c>
      <c r="AE1" s="141" t="s">
        <v>490</v>
      </c>
      <c r="AF1" s="141" t="s">
        <v>481</v>
      </c>
      <c r="AG1" s="97"/>
      <c r="AH1" s="141" t="s">
        <v>461</v>
      </c>
      <c r="AI1" s="141" t="s">
        <v>462</v>
      </c>
      <c r="AJ1" s="141" t="s">
        <v>454</v>
      </c>
      <c r="AK1" s="141" t="s">
        <v>445</v>
      </c>
      <c r="AL1" s="141" t="s">
        <v>446</v>
      </c>
      <c r="AM1" s="97"/>
      <c r="AN1" s="141" t="s">
        <v>465</v>
      </c>
      <c r="AO1" s="141" t="s">
        <v>464</v>
      </c>
      <c r="AP1" s="141" t="s">
        <v>456</v>
      </c>
      <c r="AQ1" s="141" t="s">
        <v>447</v>
      </c>
      <c r="AR1" s="141" t="s">
        <v>448</v>
      </c>
      <c r="AS1" s="97"/>
      <c r="AT1" s="141" t="s">
        <v>408</v>
      </c>
      <c r="AU1" s="141" t="s">
        <v>407</v>
      </c>
      <c r="AV1" s="141" t="s">
        <v>406</v>
      </c>
      <c r="AW1" s="141" t="s">
        <v>397</v>
      </c>
      <c r="AX1" s="141" t="s">
        <v>396</v>
      </c>
      <c r="AY1" s="97"/>
      <c r="AZ1" s="138" t="s">
        <v>383</v>
      </c>
      <c r="BA1" s="138" t="s">
        <v>382</v>
      </c>
      <c r="BB1" s="138" t="s">
        <v>295</v>
      </c>
      <c r="BC1" s="141" t="s">
        <v>260</v>
      </c>
      <c r="BD1" s="141" t="s">
        <v>250</v>
      </c>
      <c r="BE1" s="97"/>
      <c r="BF1" s="141" t="s">
        <v>227</v>
      </c>
      <c r="BG1" s="141" t="s">
        <v>226</v>
      </c>
      <c r="BH1" s="141" t="s">
        <v>315</v>
      </c>
      <c r="BI1" s="140" t="s">
        <v>316</v>
      </c>
      <c r="BJ1" s="140" t="s">
        <v>317</v>
      </c>
      <c r="BK1" s="97"/>
      <c r="BL1" s="141" t="s">
        <v>179</v>
      </c>
      <c r="BM1" s="141" t="s">
        <v>180</v>
      </c>
      <c r="BN1" s="140" t="s">
        <v>254</v>
      </c>
      <c r="BO1" s="140" t="s">
        <v>255</v>
      </c>
      <c r="BP1" s="141" t="s">
        <v>151</v>
      </c>
      <c r="BQ1" s="97"/>
      <c r="BR1" s="141" t="s">
        <v>354</v>
      </c>
      <c r="BS1" s="141" t="s">
        <v>355</v>
      </c>
      <c r="BT1" s="140" t="s">
        <v>356</v>
      </c>
      <c r="BU1" s="140" t="s">
        <v>357</v>
      </c>
      <c r="BV1" s="140" t="s">
        <v>358</v>
      </c>
      <c r="BW1" s="98"/>
      <c r="BX1" s="136" t="s">
        <v>359</v>
      </c>
      <c r="BY1" s="136" t="s">
        <v>360</v>
      </c>
      <c r="BZ1" s="136" t="s">
        <v>361</v>
      </c>
      <c r="CA1" s="136" t="s">
        <v>362</v>
      </c>
      <c r="CB1" s="136" t="s">
        <v>363</v>
      </c>
      <c r="CC1" s="19"/>
      <c r="CD1" s="136" t="s">
        <v>364</v>
      </c>
      <c r="CE1" s="136" t="s">
        <v>365</v>
      </c>
      <c r="CF1" s="136" t="s">
        <v>366</v>
      </c>
      <c r="CG1" s="136" t="s">
        <v>367</v>
      </c>
      <c r="CH1" s="136" t="s">
        <v>368</v>
      </c>
      <c r="CI1" s="19"/>
      <c r="CJ1" s="152"/>
      <c r="CK1" s="98"/>
      <c r="CL1" s="98"/>
      <c r="CM1" s="98"/>
      <c r="CN1" s="98"/>
      <c r="CO1" s="98"/>
      <c r="CP1" s="98"/>
      <c r="CQ1" s="98"/>
      <c r="CR1" s="98"/>
      <c r="CS1" s="98"/>
      <c r="CT1" s="98"/>
    </row>
    <row r="2" spans="1:98" s="114" customForma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</row>
    <row r="3" spans="1:98" s="90" customFormat="1" x14ac:dyDescent="0.2">
      <c r="A3" s="89" t="s">
        <v>85</v>
      </c>
      <c r="B3" s="89"/>
      <c r="C3" s="62"/>
      <c r="D3" s="89"/>
      <c r="E3" s="89"/>
      <c r="F3" s="89"/>
      <c r="G3" s="89"/>
      <c r="H3" s="89"/>
      <c r="I3" s="62"/>
      <c r="J3" s="42"/>
      <c r="K3" s="89"/>
      <c r="L3" s="89"/>
      <c r="M3" s="89"/>
      <c r="N3" s="89"/>
      <c r="O3" s="62"/>
      <c r="P3" s="89"/>
      <c r="Q3" s="89"/>
      <c r="R3" s="89"/>
      <c r="S3" s="89"/>
      <c r="T3" s="89"/>
      <c r="U3" s="62"/>
      <c r="V3" s="89"/>
      <c r="W3" s="89"/>
      <c r="X3" s="89"/>
      <c r="Y3" s="89"/>
      <c r="Z3" s="89"/>
      <c r="AA3" s="62"/>
      <c r="AB3" s="89"/>
      <c r="AC3" s="89"/>
      <c r="AD3" s="89"/>
      <c r="AE3" s="89"/>
      <c r="AF3" s="89"/>
      <c r="AG3" s="62"/>
      <c r="AH3" s="89"/>
      <c r="AI3" s="89"/>
      <c r="AJ3" s="89"/>
      <c r="AK3" s="89"/>
      <c r="AL3" s="89"/>
      <c r="AM3" s="62"/>
      <c r="AN3" s="89"/>
      <c r="AO3" s="89"/>
      <c r="AP3" s="89"/>
      <c r="AQ3" s="89"/>
      <c r="AR3" s="89"/>
      <c r="AS3" s="62"/>
      <c r="AT3" s="89"/>
      <c r="AU3" s="89"/>
      <c r="AV3" s="89"/>
      <c r="AW3" s="89"/>
      <c r="AX3" s="89"/>
      <c r="AY3" s="62"/>
      <c r="AZ3" s="49"/>
      <c r="BA3" s="49"/>
      <c r="BB3" s="49"/>
      <c r="BC3" s="49"/>
      <c r="BD3" s="49"/>
      <c r="BE3" s="62"/>
      <c r="BF3" s="49"/>
      <c r="BG3" s="49"/>
      <c r="BH3" s="49"/>
      <c r="BI3" s="49"/>
      <c r="BJ3" s="49"/>
      <c r="BK3" s="62"/>
      <c r="BL3" s="49"/>
      <c r="BM3" s="49"/>
      <c r="BN3" s="49"/>
      <c r="BO3" s="48"/>
      <c r="BP3" s="48"/>
      <c r="BQ3" s="62"/>
      <c r="BR3" s="48"/>
      <c r="BS3" s="48"/>
      <c r="BT3" s="48"/>
      <c r="BU3" s="48"/>
      <c r="BV3" s="48"/>
      <c r="BW3" s="37"/>
      <c r="BX3" s="48"/>
      <c r="BY3" s="49"/>
      <c r="BZ3" s="48"/>
      <c r="CA3" s="48"/>
      <c r="CB3" s="48"/>
      <c r="CC3" s="37"/>
      <c r="CD3" s="48"/>
      <c r="CE3" s="48"/>
      <c r="CF3" s="48"/>
      <c r="CG3" s="48"/>
      <c r="CH3" s="48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</row>
    <row r="4" spans="1:98" s="90" customFormat="1" x14ac:dyDescent="0.2">
      <c r="A4" s="36" t="s">
        <v>86</v>
      </c>
      <c r="B4" s="38">
        <v>70643</v>
      </c>
      <c r="C4" s="37"/>
      <c r="D4" s="42">
        <v>183888</v>
      </c>
      <c r="E4" s="42">
        <v>-403470</v>
      </c>
      <c r="F4" s="38">
        <v>170386</v>
      </c>
      <c r="G4" s="38">
        <v>203350</v>
      </c>
      <c r="H4" s="38">
        <v>213618</v>
      </c>
      <c r="I4" s="37"/>
      <c r="J4" s="42">
        <v>-4076</v>
      </c>
      <c r="K4" s="42">
        <v>-236126</v>
      </c>
      <c r="L4" s="38">
        <v>36122</v>
      </c>
      <c r="M4" s="38">
        <v>116362</v>
      </c>
      <c r="N4" s="38">
        <v>79566</v>
      </c>
      <c r="O4" s="37"/>
      <c r="P4" s="38">
        <v>-29850</v>
      </c>
      <c r="Q4" s="38">
        <v>37390</v>
      </c>
      <c r="R4" s="38">
        <v>-138318</v>
      </c>
      <c r="S4" s="38">
        <v>70659</v>
      </c>
      <c r="T4" s="38">
        <v>419</v>
      </c>
      <c r="U4" s="37"/>
      <c r="V4" s="38">
        <v>-76000</v>
      </c>
      <c r="W4" s="38">
        <v>-148070</v>
      </c>
      <c r="X4" s="38">
        <v>248319</v>
      </c>
      <c r="Y4" s="38">
        <v>16578</v>
      </c>
      <c r="Z4" s="38">
        <v>-192827</v>
      </c>
      <c r="AA4" s="37"/>
      <c r="AB4" s="38">
        <v>-241526</v>
      </c>
      <c r="AC4" s="38">
        <v>-355686</v>
      </c>
      <c r="AD4" s="38">
        <v>167344</v>
      </c>
      <c r="AE4" s="38">
        <v>-38075</v>
      </c>
      <c r="AF4" s="38">
        <v>46985</v>
      </c>
      <c r="AG4" s="37"/>
      <c r="AH4" s="38">
        <v>-14835</v>
      </c>
      <c r="AI4" s="38">
        <v>-73693</v>
      </c>
      <c r="AJ4" s="38">
        <v>18548</v>
      </c>
      <c r="AK4" s="38">
        <v>-70002</v>
      </c>
      <c r="AL4" s="38">
        <v>110312.20714890002</v>
      </c>
      <c r="AM4" s="37"/>
      <c r="AN4" s="38">
        <v>-49669</v>
      </c>
      <c r="AO4" s="38">
        <v>-109494</v>
      </c>
      <c r="AP4" s="38">
        <v>77359</v>
      </c>
      <c r="AQ4" s="38">
        <v>738</v>
      </c>
      <c r="AR4" s="38">
        <v>-18272</v>
      </c>
      <c r="AS4" s="37"/>
      <c r="AT4" s="38">
        <v>-76316</v>
      </c>
      <c r="AU4" s="38">
        <v>-114138</v>
      </c>
      <c r="AV4" s="38">
        <v>8724</v>
      </c>
      <c r="AW4" s="38">
        <v>-24192</v>
      </c>
      <c r="AX4" s="38">
        <v>53289.988349199994</v>
      </c>
      <c r="AY4" s="37"/>
      <c r="AZ4" s="38">
        <v>177768</v>
      </c>
      <c r="BA4" s="38">
        <v>46797</v>
      </c>
      <c r="BB4" s="38">
        <v>25919</v>
      </c>
      <c r="BC4" s="38">
        <v>54230</v>
      </c>
      <c r="BD4" s="38">
        <v>50822</v>
      </c>
      <c r="BE4" s="37"/>
      <c r="BF4" s="38">
        <v>153996</v>
      </c>
      <c r="BG4" s="38">
        <v>36306</v>
      </c>
      <c r="BH4" s="38">
        <v>67130</v>
      </c>
      <c r="BI4" s="38">
        <v>32751</v>
      </c>
      <c r="BJ4" s="38">
        <v>17809</v>
      </c>
      <c r="BK4" s="37"/>
      <c r="BL4" s="38">
        <v>126095</v>
      </c>
      <c r="BM4" s="38">
        <v>38456</v>
      </c>
      <c r="BN4" s="38">
        <v>6574</v>
      </c>
      <c r="BO4" s="39">
        <v>31197</v>
      </c>
      <c r="BP4" s="39">
        <v>49868</v>
      </c>
      <c r="BQ4" s="37"/>
      <c r="BR4" s="39">
        <v>106482</v>
      </c>
      <c r="BS4" s="39">
        <v>23691</v>
      </c>
      <c r="BT4" s="39">
        <v>-132</v>
      </c>
      <c r="BU4" s="39">
        <v>21821</v>
      </c>
      <c r="BV4" s="39">
        <v>61102</v>
      </c>
      <c r="BW4" s="37"/>
      <c r="BX4" s="39">
        <v>208238</v>
      </c>
      <c r="BY4" s="38">
        <v>8675</v>
      </c>
      <c r="BZ4" s="39">
        <v>42173</v>
      </c>
      <c r="CA4" s="39">
        <v>47803</v>
      </c>
      <c r="CB4" s="39">
        <v>109587</v>
      </c>
      <c r="CC4" s="37"/>
      <c r="CD4" s="39">
        <v>220705</v>
      </c>
      <c r="CE4" s="38">
        <v>37597</v>
      </c>
      <c r="CF4" s="39">
        <v>64058</v>
      </c>
      <c r="CG4" s="38">
        <v>76769</v>
      </c>
      <c r="CH4" s="38">
        <v>42281</v>
      </c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</row>
    <row r="5" spans="1:98" s="119" customFormat="1" x14ac:dyDescent="0.2">
      <c r="A5" s="216" t="s">
        <v>569</v>
      </c>
      <c r="B5" s="93">
        <v>72139</v>
      </c>
      <c r="C5" s="118"/>
      <c r="D5" s="217">
        <v>195179</v>
      </c>
      <c r="E5" s="217">
        <v>-379244</v>
      </c>
      <c r="F5" s="93"/>
      <c r="G5" s="93"/>
      <c r="H5" s="93">
        <v>212851</v>
      </c>
      <c r="I5" s="118"/>
      <c r="J5" s="217">
        <v>-29144</v>
      </c>
      <c r="K5" s="217">
        <v>-198258</v>
      </c>
      <c r="L5" s="93"/>
      <c r="M5" s="93"/>
      <c r="N5" s="93"/>
      <c r="O5" s="118"/>
      <c r="P5" s="93"/>
      <c r="Q5" s="93"/>
      <c r="R5" s="93"/>
      <c r="S5" s="93"/>
      <c r="T5" s="93"/>
      <c r="U5" s="118"/>
      <c r="V5" s="93"/>
      <c r="W5" s="93"/>
      <c r="X5" s="93"/>
      <c r="Y5" s="93"/>
      <c r="Z5" s="93"/>
      <c r="AA5" s="118"/>
      <c r="AB5" s="93"/>
      <c r="AC5" s="93"/>
      <c r="AD5" s="93"/>
      <c r="AE5" s="93"/>
      <c r="AF5" s="93"/>
      <c r="AG5" s="118"/>
      <c r="AH5" s="93"/>
      <c r="AI5" s="93"/>
      <c r="AJ5" s="93"/>
      <c r="AK5" s="93"/>
      <c r="AL5" s="93"/>
      <c r="AM5" s="118"/>
      <c r="AN5" s="93"/>
      <c r="AO5" s="93"/>
      <c r="AP5" s="93"/>
      <c r="AQ5" s="93"/>
      <c r="AR5" s="93"/>
      <c r="AS5" s="118"/>
      <c r="AT5" s="93"/>
      <c r="AU5" s="93"/>
      <c r="AV5" s="93"/>
      <c r="AW5" s="93"/>
      <c r="AX5" s="93"/>
      <c r="AY5" s="118"/>
      <c r="AZ5" s="93"/>
      <c r="BA5" s="93"/>
      <c r="BB5" s="93"/>
      <c r="BC5" s="93"/>
      <c r="BD5" s="93"/>
      <c r="BE5" s="118"/>
      <c r="BF5" s="93"/>
      <c r="BG5" s="93"/>
      <c r="BH5" s="93"/>
      <c r="BI5" s="93"/>
      <c r="BJ5" s="93"/>
      <c r="BK5" s="118"/>
      <c r="BL5" s="93"/>
      <c r="BM5" s="93"/>
      <c r="BN5" s="93"/>
      <c r="BO5" s="96"/>
      <c r="BP5" s="96"/>
      <c r="BQ5" s="118"/>
      <c r="BR5" s="96"/>
      <c r="BS5" s="96"/>
      <c r="BT5" s="96"/>
      <c r="BU5" s="96"/>
      <c r="BV5" s="96"/>
      <c r="BW5" s="118"/>
      <c r="BX5" s="96"/>
      <c r="BY5" s="93"/>
      <c r="BZ5" s="96"/>
      <c r="CA5" s="96"/>
      <c r="CB5" s="96"/>
      <c r="CC5" s="118"/>
      <c r="CD5" s="96"/>
      <c r="CE5" s="93"/>
      <c r="CF5" s="96"/>
      <c r="CG5" s="93"/>
      <c r="CH5" s="93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</row>
    <row r="6" spans="1:98" s="119" customFormat="1" x14ac:dyDescent="0.2">
      <c r="A6" s="216" t="s">
        <v>570</v>
      </c>
      <c r="B6" s="93">
        <v>-1496</v>
      </c>
      <c r="C6" s="118"/>
      <c r="D6" s="217">
        <v>-11291</v>
      </c>
      <c r="E6" s="217">
        <v>-24226</v>
      </c>
      <c r="F6" s="93"/>
      <c r="G6" s="93"/>
      <c r="H6" s="93">
        <v>767</v>
      </c>
      <c r="I6" s="118"/>
      <c r="J6" s="217">
        <v>25068</v>
      </c>
      <c r="K6" s="217">
        <v>-37868</v>
      </c>
      <c r="L6" s="93"/>
      <c r="M6" s="93"/>
      <c r="N6" s="93"/>
      <c r="O6" s="118"/>
      <c r="P6" s="93"/>
      <c r="Q6" s="93"/>
      <c r="R6" s="93"/>
      <c r="S6" s="93"/>
      <c r="T6" s="93"/>
      <c r="U6" s="118"/>
      <c r="V6" s="93"/>
      <c r="W6" s="93"/>
      <c r="X6" s="93"/>
      <c r="Y6" s="93"/>
      <c r="Z6" s="93"/>
      <c r="AA6" s="118"/>
      <c r="AB6" s="93"/>
      <c r="AC6" s="93"/>
      <c r="AD6" s="93"/>
      <c r="AE6" s="93"/>
      <c r="AF6" s="93"/>
      <c r="AG6" s="118"/>
      <c r="AH6" s="93"/>
      <c r="AI6" s="93"/>
      <c r="AJ6" s="93"/>
      <c r="AK6" s="93"/>
      <c r="AL6" s="93"/>
      <c r="AM6" s="118"/>
      <c r="AN6" s="93"/>
      <c r="AO6" s="93"/>
      <c r="AP6" s="93"/>
      <c r="AQ6" s="93"/>
      <c r="AR6" s="93"/>
      <c r="AS6" s="118"/>
      <c r="AT6" s="93"/>
      <c r="AU6" s="93"/>
      <c r="AV6" s="93"/>
      <c r="AW6" s="93"/>
      <c r="AX6" s="93"/>
      <c r="AY6" s="118"/>
      <c r="AZ6" s="93"/>
      <c r="BA6" s="93"/>
      <c r="BB6" s="93"/>
      <c r="BC6" s="93"/>
      <c r="BD6" s="93"/>
      <c r="BE6" s="118"/>
      <c r="BF6" s="93"/>
      <c r="BG6" s="93"/>
      <c r="BH6" s="93"/>
      <c r="BI6" s="93"/>
      <c r="BJ6" s="93"/>
      <c r="BK6" s="118"/>
      <c r="BL6" s="93"/>
      <c r="BM6" s="93"/>
      <c r="BN6" s="93"/>
      <c r="BO6" s="96"/>
      <c r="BP6" s="96"/>
      <c r="BQ6" s="118"/>
      <c r="BR6" s="96"/>
      <c r="BS6" s="96"/>
      <c r="BT6" s="96"/>
      <c r="BU6" s="96"/>
      <c r="BV6" s="96"/>
      <c r="BW6" s="118"/>
      <c r="BX6" s="96"/>
      <c r="BY6" s="93"/>
      <c r="BZ6" s="96"/>
      <c r="CA6" s="96"/>
      <c r="CB6" s="96"/>
      <c r="CC6" s="118"/>
      <c r="CD6" s="96"/>
      <c r="CE6" s="93"/>
      <c r="CF6" s="96"/>
      <c r="CG6" s="93"/>
      <c r="CH6" s="93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</row>
    <row r="7" spans="1:98" s="90" customFormat="1" x14ac:dyDescent="0.2">
      <c r="A7" s="187" t="s">
        <v>87</v>
      </c>
      <c r="B7" s="42">
        <v>741147</v>
      </c>
      <c r="C7" s="41"/>
      <c r="D7" s="42">
        <v>2784087</v>
      </c>
      <c r="E7" s="42">
        <v>685150</v>
      </c>
      <c r="F7" s="42">
        <v>700739</v>
      </c>
      <c r="G7" s="42">
        <v>653806</v>
      </c>
      <c r="H7" s="42">
        <v>744392</v>
      </c>
      <c r="I7" s="41"/>
      <c r="J7" s="42">
        <v>2284125</v>
      </c>
      <c r="K7" s="42">
        <v>537940</v>
      </c>
      <c r="L7" s="42">
        <v>586491</v>
      </c>
      <c r="M7" s="42">
        <v>546427</v>
      </c>
      <c r="N7" s="42">
        <v>613267</v>
      </c>
      <c r="O7" s="41"/>
      <c r="P7" s="42">
        <v>1821851</v>
      </c>
      <c r="Q7" s="42">
        <v>512722</v>
      </c>
      <c r="R7" s="42">
        <v>449731</v>
      </c>
      <c r="S7" s="42">
        <v>432863</v>
      </c>
      <c r="T7" s="42">
        <v>426535</v>
      </c>
      <c r="U7" s="41"/>
      <c r="V7" s="42">
        <v>1328696</v>
      </c>
      <c r="W7" s="42">
        <v>346923</v>
      </c>
      <c r="X7" s="42">
        <v>347891</v>
      </c>
      <c r="Y7" s="42">
        <v>323362</v>
      </c>
      <c r="Z7" s="42">
        <v>310520</v>
      </c>
      <c r="AA7" s="41"/>
      <c r="AB7" s="42">
        <v>1392928</v>
      </c>
      <c r="AC7" s="42">
        <v>361780</v>
      </c>
      <c r="AD7" s="42">
        <v>343691</v>
      </c>
      <c r="AE7" s="42">
        <v>318698</v>
      </c>
      <c r="AF7" s="42">
        <v>368759</v>
      </c>
      <c r="AG7" s="41"/>
      <c r="AH7" s="42">
        <v>1313306</v>
      </c>
      <c r="AI7" s="42">
        <v>319279</v>
      </c>
      <c r="AJ7" s="42">
        <v>315528</v>
      </c>
      <c r="AK7" s="42">
        <f>372263+0.35</f>
        <v>372263.35</v>
      </c>
      <c r="AL7" s="42">
        <v>306236</v>
      </c>
      <c r="AM7" s="41"/>
      <c r="AN7" s="42">
        <v>1092427</v>
      </c>
      <c r="AO7" s="42">
        <v>287002</v>
      </c>
      <c r="AP7" s="42">
        <v>289659</v>
      </c>
      <c r="AQ7" s="42">
        <v>266408</v>
      </c>
      <c r="AR7" s="42">
        <v>249358</v>
      </c>
      <c r="AS7" s="41"/>
      <c r="AT7" s="42">
        <v>1111248</v>
      </c>
      <c r="AU7" s="42">
        <v>239531</v>
      </c>
      <c r="AV7" s="42">
        <v>291907</v>
      </c>
      <c r="AW7" s="42">
        <v>282341</v>
      </c>
      <c r="AX7" s="42">
        <v>297469</v>
      </c>
      <c r="AY7" s="41"/>
      <c r="AZ7" s="42">
        <v>1073359</v>
      </c>
      <c r="BA7" s="42">
        <v>275528</v>
      </c>
      <c r="BB7" s="42">
        <v>281020</v>
      </c>
      <c r="BC7" s="42">
        <v>254438</v>
      </c>
      <c r="BD7" s="42">
        <v>262373</v>
      </c>
      <c r="BE7" s="37"/>
      <c r="BF7" s="42">
        <v>1111327</v>
      </c>
      <c r="BG7" s="42">
        <v>253858</v>
      </c>
      <c r="BH7" s="42">
        <v>286784</v>
      </c>
      <c r="BI7" s="42">
        <v>265555</v>
      </c>
      <c r="BJ7" s="42">
        <v>305130</v>
      </c>
      <c r="BK7" s="41"/>
      <c r="BL7" s="42">
        <v>1138882</v>
      </c>
      <c r="BM7" s="42">
        <v>306030</v>
      </c>
      <c r="BN7" s="42">
        <v>289292</v>
      </c>
      <c r="BO7" s="43">
        <v>270783</v>
      </c>
      <c r="BP7" s="43">
        <v>272777</v>
      </c>
      <c r="BQ7" s="41"/>
      <c r="BR7" s="43">
        <v>1159401</v>
      </c>
      <c r="BS7" s="43">
        <v>267930</v>
      </c>
      <c r="BT7" s="43">
        <v>285269</v>
      </c>
      <c r="BU7" s="43">
        <v>313733</v>
      </c>
      <c r="BV7" s="43">
        <v>292469</v>
      </c>
      <c r="BW7" s="37"/>
      <c r="BX7" s="43">
        <v>933581</v>
      </c>
      <c r="BY7" s="42">
        <v>126905</v>
      </c>
      <c r="BZ7" s="43">
        <v>273815</v>
      </c>
      <c r="CA7" s="43">
        <v>245694</v>
      </c>
      <c r="CB7" s="43">
        <v>287167</v>
      </c>
      <c r="CC7" s="37"/>
      <c r="CD7" s="43">
        <v>788878</v>
      </c>
      <c r="CE7" s="42">
        <v>79717</v>
      </c>
      <c r="CF7" s="43">
        <v>261740</v>
      </c>
      <c r="CG7" s="42">
        <v>207156</v>
      </c>
      <c r="CH7" s="42">
        <v>240265</v>
      </c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</row>
    <row r="8" spans="1:98" s="90" customFormat="1" x14ac:dyDescent="0.2">
      <c r="A8" s="36" t="s">
        <v>88</v>
      </c>
      <c r="B8" s="38">
        <v>636526</v>
      </c>
      <c r="C8" s="37"/>
      <c r="D8" s="38">
        <v>2132240</v>
      </c>
      <c r="E8" s="38">
        <v>662824</v>
      </c>
      <c r="F8" s="38">
        <v>466689</v>
      </c>
      <c r="G8" s="38">
        <v>453371</v>
      </c>
      <c r="H8" s="38">
        <v>549356</v>
      </c>
      <c r="I8" s="37"/>
      <c r="J8" s="38">
        <v>3557216</v>
      </c>
      <c r="K8" s="38">
        <v>891679</v>
      </c>
      <c r="L8" s="38">
        <v>1000228</v>
      </c>
      <c r="M8" s="38">
        <v>735406</v>
      </c>
      <c r="N8" s="38">
        <v>929903</v>
      </c>
      <c r="O8" s="37"/>
      <c r="P8" s="38">
        <v>3605484</v>
      </c>
      <c r="Q8" s="38">
        <v>1865535</v>
      </c>
      <c r="R8" s="38">
        <v>672591</v>
      </c>
      <c r="S8" s="38">
        <v>577105</v>
      </c>
      <c r="T8" s="38">
        <v>490253</v>
      </c>
      <c r="U8" s="37"/>
      <c r="V8" s="38">
        <v>310209</v>
      </c>
      <c r="W8" s="38">
        <v>28872</v>
      </c>
      <c r="X8" s="38">
        <v>-391422</v>
      </c>
      <c r="Y8" s="38">
        <v>52697</v>
      </c>
      <c r="Z8" s="38">
        <v>620062</v>
      </c>
      <c r="AA8" s="37"/>
      <c r="AB8" s="38">
        <v>1602468</v>
      </c>
      <c r="AC8" s="38">
        <v>561014</v>
      </c>
      <c r="AD8" s="38">
        <v>386129</v>
      </c>
      <c r="AE8" s="38">
        <v>288126</v>
      </c>
      <c r="AF8" s="38">
        <v>367199</v>
      </c>
      <c r="AG8" s="37"/>
      <c r="AH8" s="38">
        <v>1530076</v>
      </c>
      <c r="AI8" s="38">
        <v>321074</v>
      </c>
      <c r="AJ8" s="38">
        <v>336923</v>
      </c>
      <c r="AK8" s="38">
        <v>399821</v>
      </c>
      <c r="AL8" s="38">
        <v>472258</v>
      </c>
      <c r="AM8" s="37"/>
      <c r="AN8" s="38">
        <v>1594142</v>
      </c>
      <c r="AO8" s="38">
        <v>442699</v>
      </c>
      <c r="AP8" s="38">
        <v>421769</v>
      </c>
      <c r="AQ8" s="38">
        <v>329907</v>
      </c>
      <c r="AR8" s="38">
        <v>399767</v>
      </c>
      <c r="AS8" s="37"/>
      <c r="AT8" s="38">
        <v>868662</v>
      </c>
      <c r="AU8" s="38">
        <v>205168</v>
      </c>
      <c r="AV8" s="38">
        <v>226878</v>
      </c>
      <c r="AW8" s="38">
        <v>209407</v>
      </c>
      <c r="AX8" s="38">
        <v>227209</v>
      </c>
      <c r="AY8" s="37"/>
      <c r="AZ8" s="38">
        <v>735337</v>
      </c>
      <c r="BA8" s="38">
        <v>125756</v>
      </c>
      <c r="BB8" s="38">
        <v>182301</v>
      </c>
      <c r="BC8" s="38">
        <v>225033</v>
      </c>
      <c r="BD8" s="38">
        <v>202247</v>
      </c>
      <c r="BE8" s="37"/>
      <c r="BF8" s="38">
        <v>517490</v>
      </c>
      <c r="BG8" s="38">
        <v>52379</v>
      </c>
      <c r="BH8" s="38">
        <v>133618</v>
      </c>
      <c r="BI8" s="38">
        <v>127937</v>
      </c>
      <c r="BJ8" s="38">
        <v>203556</v>
      </c>
      <c r="BK8" s="37"/>
      <c r="BL8" s="38">
        <v>895409</v>
      </c>
      <c r="BM8" s="38">
        <v>187113</v>
      </c>
      <c r="BN8" s="38">
        <v>419224</v>
      </c>
      <c r="BO8" s="39">
        <v>112698</v>
      </c>
      <c r="BP8" s="39">
        <v>176374</v>
      </c>
      <c r="BQ8" s="37"/>
      <c r="BR8" s="39">
        <v>738547</v>
      </c>
      <c r="BS8" s="39">
        <v>185668</v>
      </c>
      <c r="BT8" s="39">
        <v>112017</v>
      </c>
      <c r="BU8" s="39">
        <v>317182</v>
      </c>
      <c r="BV8" s="39">
        <v>123680</v>
      </c>
      <c r="BW8" s="37"/>
      <c r="BX8" s="39">
        <v>559370</v>
      </c>
      <c r="BY8" s="38">
        <v>140887</v>
      </c>
      <c r="BZ8" s="39">
        <v>139035</v>
      </c>
      <c r="CA8" s="39">
        <v>115999</v>
      </c>
      <c r="CB8" s="39">
        <v>163449</v>
      </c>
      <c r="CC8" s="37"/>
      <c r="CD8" s="39">
        <v>648564</v>
      </c>
      <c r="CE8" s="38">
        <v>208810</v>
      </c>
      <c r="CF8" s="39">
        <v>101971</v>
      </c>
      <c r="CG8" s="39">
        <v>170811</v>
      </c>
      <c r="CH8" s="38">
        <v>166972</v>
      </c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</row>
    <row r="9" spans="1:98" s="119" customFormat="1" x14ac:dyDescent="0.2">
      <c r="A9" s="216" t="s">
        <v>566</v>
      </c>
      <c r="B9" s="93">
        <v>437940</v>
      </c>
      <c r="C9" s="118"/>
      <c r="D9" s="93">
        <v>1768966</v>
      </c>
      <c r="E9" s="93">
        <v>524097</v>
      </c>
      <c r="F9" s="93"/>
      <c r="G9" s="93"/>
      <c r="H9" s="93">
        <v>419640</v>
      </c>
      <c r="I9" s="118"/>
      <c r="J9" s="93">
        <v>3267807</v>
      </c>
      <c r="K9" s="93">
        <v>779107</v>
      </c>
      <c r="L9" s="93"/>
      <c r="M9" s="93"/>
      <c r="N9" s="93"/>
      <c r="O9" s="118"/>
      <c r="P9" s="93"/>
      <c r="Q9" s="93"/>
      <c r="R9" s="93"/>
      <c r="S9" s="93"/>
      <c r="T9" s="93"/>
      <c r="U9" s="118"/>
      <c r="V9" s="93"/>
      <c r="W9" s="93"/>
      <c r="X9" s="93"/>
      <c r="Y9" s="93"/>
      <c r="Z9" s="93"/>
      <c r="AA9" s="118"/>
      <c r="AB9" s="93"/>
      <c r="AC9" s="93"/>
      <c r="AD9" s="93"/>
      <c r="AE9" s="93"/>
      <c r="AF9" s="93"/>
      <c r="AG9" s="118"/>
      <c r="AH9" s="93"/>
      <c r="AI9" s="93"/>
      <c r="AJ9" s="93"/>
      <c r="AK9" s="93"/>
      <c r="AL9" s="93"/>
      <c r="AM9" s="118"/>
      <c r="AN9" s="93"/>
      <c r="AO9" s="93"/>
      <c r="AP9" s="93"/>
      <c r="AQ9" s="93"/>
      <c r="AR9" s="93"/>
      <c r="AS9" s="118"/>
      <c r="AT9" s="93"/>
      <c r="AU9" s="93"/>
      <c r="AV9" s="93"/>
      <c r="AW9" s="93"/>
      <c r="AX9" s="93"/>
      <c r="AY9" s="118"/>
      <c r="AZ9" s="93"/>
      <c r="BA9" s="93"/>
      <c r="BB9" s="93"/>
      <c r="BC9" s="93"/>
      <c r="BD9" s="93"/>
      <c r="BE9" s="118"/>
      <c r="BF9" s="93"/>
      <c r="BG9" s="93"/>
      <c r="BH9" s="93"/>
      <c r="BI9" s="93"/>
      <c r="BJ9" s="93"/>
      <c r="BK9" s="118"/>
      <c r="BL9" s="93"/>
      <c r="BM9" s="93"/>
      <c r="BN9" s="93"/>
      <c r="BO9" s="96"/>
      <c r="BP9" s="96"/>
      <c r="BQ9" s="118"/>
      <c r="BR9" s="96"/>
      <c r="BS9" s="96"/>
      <c r="BT9" s="96"/>
      <c r="BU9" s="96"/>
      <c r="BV9" s="96"/>
      <c r="BW9" s="118"/>
      <c r="BX9" s="96"/>
      <c r="BY9" s="93"/>
      <c r="BZ9" s="96"/>
      <c r="CA9" s="96"/>
      <c r="CB9" s="96"/>
      <c r="CC9" s="118"/>
      <c r="CD9" s="96"/>
      <c r="CE9" s="93"/>
      <c r="CF9" s="96"/>
      <c r="CG9" s="96"/>
      <c r="CH9" s="93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</row>
    <row r="10" spans="1:98" s="119" customFormat="1" x14ac:dyDescent="0.2">
      <c r="A10" s="216" t="s">
        <v>567</v>
      </c>
      <c r="B10" s="93">
        <v>80459</v>
      </c>
      <c r="C10" s="118"/>
      <c r="D10" s="93">
        <v>112449</v>
      </c>
      <c r="E10" s="93">
        <v>39958</v>
      </c>
      <c r="F10" s="93"/>
      <c r="G10" s="93"/>
      <c r="H10" s="93">
        <v>24321</v>
      </c>
      <c r="I10" s="118"/>
      <c r="J10" s="93">
        <v>153112</v>
      </c>
      <c r="K10" s="93">
        <v>32030</v>
      </c>
      <c r="L10" s="93"/>
      <c r="M10" s="93"/>
      <c r="N10" s="93"/>
      <c r="O10" s="118"/>
      <c r="P10" s="93"/>
      <c r="Q10" s="93"/>
      <c r="R10" s="93"/>
      <c r="S10" s="93"/>
      <c r="T10" s="93"/>
      <c r="U10" s="118"/>
      <c r="V10" s="93"/>
      <c r="W10" s="93"/>
      <c r="X10" s="93"/>
      <c r="Y10" s="93"/>
      <c r="Z10" s="93"/>
      <c r="AA10" s="118"/>
      <c r="AB10" s="93"/>
      <c r="AC10" s="93"/>
      <c r="AD10" s="93"/>
      <c r="AE10" s="93"/>
      <c r="AF10" s="93"/>
      <c r="AG10" s="118"/>
      <c r="AH10" s="93"/>
      <c r="AI10" s="93"/>
      <c r="AJ10" s="93"/>
      <c r="AK10" s="93"/>
      <c r="AL10" s="93"/>
      <c r="AM10" s="118"/>
      <c r="AN10" s="93"/>
      <c r="AO10" s="93"/>
      <c r="AP10" s="93"/>
      <c r="AQ10" s="93"/>
      <c r="AR10" s="93"/>
      <c r="AS10" s="118"/>
      <c r="AT10" s="93"/>
      <c r="AU10" s="93"/>
      <c r="AV10" s="93"/>
      <c r="AW10" s="93"/>
      <c r="AX10" s="93"/>
      <c r="AY10" s="118"/>
      <c r="AZ10" s="93"/>
      <c r="BA10" s="93"/>
      <c r="BB10" s="93"/>
      <c r="BC10" s="93"/>
      <c r="BD10" s="93"/>
      <c r="BE10" s="118"/>
      <c r="BF10" s="93"/>
      <c r="BG10" s="93"/>
      <c r="BH10" s="93"/>
      <c r="BI10" s="93"/>
      <c r="BJ10" s="93"/>
      <c r="BK10" s="118"/>
      <c r="BL10" s="93"/>
      <c r="BM10" s="93"/>
      <c r="BN10" s="93"/>
      <c r="BO10" s="96"/>
      <c r="BP10" s="96"/>
      <c r="BQ10" s="118"/>
      <c r="BR10" s="96"/>
      <c r="BS10" s="96"/>
      <c r="BT10" s="96"/>
      <c r="BU10" s="96"/>
      <c r="BV10" s="96"/>
      <c r="BW10" s="118"/>
      <c r="BX10" s="96"/>
      <c r="BY10" s="93"/>
      <c r="BZ10" s="96"/>
      <c r="CA10" s="96"/>
      <c r="CB10" s="96"/>
      <c r="CC10" s="118"/>
      <c r="CD10" s="96"/>
      <c r="CE10" s="93"/>
      <c r="CF10" s="96"/>
      <c r="CG10" s="96"/>
      <c r="CH10" s="93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</row>
    <row r="11" spans="1:98" s="119" customFormat="1" x14ac:dyDescent="0.2">
      <c r="A11" s="216" t="s">
        <v>568</v>
      </c>
      <c r="B11" s="93">
        <v>118127</v>
      </c>
      <c r="C11" s="118"/>
      <c r="D11" s="93">
        <v>250825</v>
      </c>
      <c r="E11" s="93">
        <v>98769</v>
      </c>
      <c r="F11" s="93"/>
      <c r="G11" s="93"/>
      <c r="H11" s="93">
        <v>105395</v>
      </c>
      <c r="I11" s="118"/>
      <c r="J11" s="93">
        <v>136297</v>
      </c>
      <c r="K11" s="93">
        <v>80542</v>
      </c>
      <c r="L11" s="93"/>
      <c r="M11" s="93"/>
      <c r="N11" s="93"/>
      <c r="O11" s="118"/>
      <c r="P11" s="93"/>
      <c r="Q11" s="93"/>
      <c r="R11" s="93"/>
      <c r="S11" s="93"/>
      <c r="T11" s="93"/>
      <c r="U11" s="118"/>
      <c r="V11" s="93"/>
      <c r="W11" s="93"/>
      <c r="X11" s="93"/>
      <c r="Y11" s="93"/>
      <c r="Z11" s="93"/>
      <c r="AA11" s="118"/>
      <c r="AB11" s="93"/>
      <c r="AC11" s="93"/>
      <c r="AD11" s="93"/>
      <c r="AE11" s="93"/>
      <c r="AF11" s="93"/>
      <c r="AG11" s="118"/>
      <c r="AH11" s="93"/>
      <c r="AI11" s="93"/>
      <c r="AJ11" s="93"/>
      <c r="AK11" s="93"/>
      <c r="AL11" s="93"/>
      <c r="AM11" s="118"/>
      <c r="AN11" s="93"/>
      <c r="AO11" s="93"/>
      <c r="AP11" s="93"/>
      <c r="AQ11" s="93"/>
      <c r="AR11" s="93"/>
      <c r="AS11" s="118"/>
      <c r="AT11" s="93"/>
      <c r="AU11" s="93"/>
      <c r="AV11" s="93"/>
      <c r="AW11" s="93"/>
      <c r="AX11" s="93"/>
      <c r="AY11" s="118"/>
      <c r="AZ11" s="93"/>
      <c r="BA11" s="93"/>
      <c r="BB11" s="93"/>
      <c r="BC11" s="93"/>
      <c r="BD11" s="93"/>
      <c r="BE11" s="118"/>
      <c r="BF11" s="93"/>
      <c r="BG11" s="93"/>
      <c r="BH11" s="93"/>
      <c r="BI11" s="93"/>
      <c r="BJ11" s="93"/>
      <c r="BK11" s="118"/>
      <c r="BL11" s="93"/>
      <c r="BM11" s="93"/>
      <c r="BN11" s="93"/>
      <c r="BO11" s="96"/>
      <c r="BP11" s="96"/>
      <c r="BQ11" s="118"/>
      <c r="BR11" s="96"/>
      <c r="BS11" s="96"/>
      <c r="BT11" s="96"/>
      <c r="BU11" s="96"/>
      <c r="BV11" s="96"/>
      <c r="BW11" s="118"/>
      <c r="BX11" s="96"/>
      <c r="BY11" s="93"/>
      <c r="BZ11" s="96"/>
      <c r="CA11" s="96"/>
      <c r="CB11" s="96"/>
      <c r="CC11" s="118"/>
      <c r="CD11" s="96"/>
      <c r="CE11" s="93"/>
      <c r="CF11" s="96"/>
      <c r="CG11" s="96"/>
      <c r="CH11" s="93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</row>
    <row r="12" spans="1:98" s="179" customFormat="1" ht="14.25" x14ac:dyDescent="0.2">
      <c r="A12" s="188" t="s">
        <v>427</v>
      </c>
      <c r="B12" s="42">
        <v>25915</v>
      </c>
      <c r="C12" s="41"/>
      <c r="D12" s="42">
        <v>544696</v>
      </c>
      <c r="E12" s="42">
        <v>239817</v>
      </c>
      <c r="F12" s="42">
        <v>-106416</v>
      </c>
      <c r="G12" s="42">
        <v>21832</v>
      </c>
      <c r="H12" s="42">
        <v>389463</v>
      </c>
      <c r="I12" s="41"/>
      <c r="J12" s="42">
        <v>990880</v>
      </c>
      <c r="K12" s="42">
        <v>435029</v>
      </c>
      <c r="L12" s="42">
        <v>285050</v>
      </c>
      <c r="M12" s="42">
        <v>113055</v>
      </c>
      <c r="N12" s="42">
        <v>157746</v>
      </c>
      <c r="O12" s="41"/>
      <c r="P12" s="42">
        <v>1326430</v>
      </c>
      <c r="Q12" s="42">
        <v>652135</v>
      </c>
      <c r="R12" s="42">
        <v>151233</v>
      </c>
      <c r="S12" s="42">
        <v>233589</v>
      </c>
      <c r="T12" s="42">
        <v>289473</v>
      </c>
      <c r="U12" s="41"/>
      <c r="V12" s="42">
        <v>610600</v>
      </c>
      <c r="W12" s="42">
        <v>-65196</v>
      </c>
      <c r="X12" s="42">
        <v>69507</v>
      </c>
      <c r="Y12" s="42">
        <v>331865</v>
      </c>
      <c r="Z12" s="42">
        <v>274424</v>
      </c>
      <c r="AA12" s="41"/>
      <c r="AB12" s="42">
        <v>821358</v>
      </c>
      <c r="AC12" s="42">
        <v>276681</v>
      </c>
      <c r="AD12" s="42">
        <v>216193</v>
      </c>
      <c r="AE12" s="42">
        <v>159823</v>
      </c>
      <c r="AF12" s="42">
        <v>168661</v>
      </c>
      <c r="AG12" s="41"/>
      <c r="AH12" s="42">
        <v>470137</v>
      </c>
      <c r="AI12" s="42">
        <v>145208</v>
      </c>
      <c r="AJ12" s="42">
        <v>110615</v>
      </c>
      <c r="AK12" s="42">
        <v>84929</v>
      </c>
      <c r="AL12" s="42">
        <v>129385</v>
      </c>
      <c r="AM12" s="41"/>
      <c r="AN12" s="42">
        <v>770927</v>
      </c>
      <c r="AO12" s="42">
        <v>158799</v>
      </c>
      <c r="AP12" s="42">
        <v>177647</v>
      </c>
      <c r="AQ12" s="42">
        <v>215065</v>
      </c>
      <c r="AR12" s="42">
        <v>219416</v>
      </c>
      <c r="AS12" s="41"/>
      <c r="AT12" s="42">
        <v>469720</v>
      </c>
      <c r="AU12" s="42">
        <v>69871</v>
      </c>
      <c r="AV12" s="42">
        <v>126300</v>
      </c>
      <c r="AW12" s="42">
        <v>150269</v>
      </c>
      <c r="AX12" s="42">
        <v>123280</v>
      </c>
      <c r="AY12" s="41"/>
      <c r="AZ12" s="42">
        <v>708983</v>
      </c>
      <c r="BA12" s="42">
        <v>257915</v>
      </c>
      <c r="BB12" s="42">
        <v>129834</v>
      </c>
      <c r="BC12" s="42">
        <v>142965</v>
      </c>
      <c r="BD12" s="42">
        <v>178269</v>
      </c>
      <c r="BE12" s="37"/>
      <c r="BF12" s="42">
        <v>611779</v>
      </c>
      <c r="BG12" s="42">
        <v>174722</v>
      </c>
      <c r="BH12" s="42">
        <v>154166</v>
      </c>
      <c r="BI12" s="42">
        <v>132574</v>
      </c>
      <c r="BJ12" s="42">
        <v>150317</v>
      </c>
      <c r="BK12" s="41"/>
      <c r="BL12" s="42">
        <v>156107</v>
      </c>
      <c r="BM12" s="42">
        <v>156107</v>
      </c>
      <c r="BN12" s="42">
        <v>0</v>
      </c>
      <c r="BO12" s="43">
        <v>0</v>
      </c>
      <c r="BP12" s="43">
        <v>0</v>
      </c>
      <c r="BQ12" s="41"/>
      <c r="BR12" s="43">
        <v>0</v>
      </c>
      <c r="BS12" s="43">
        <v>0</v>
      </c>
      <c r="BT12" s="43">
        <v>0</v>
      </c>
      <c r="BU12" s="43">
        <v>0</v>
      </c>
      <c r="BV12" s="43">
        <v>0</v>
      </c>
      <c r="BW12" s="41"/>
      <c r="BX12" s="43">
        <v>0</v>
      </c>
      <c r="BY12" s="42">
        <v>0</v>
      </c>
      <c r="BZ12" s="43">
        <v>0</v>
      </c>
      <c r="CA12" s="43">
        <v>0</v>
      </c>
      <c r="CB12" s="43">
        <v>0</v>
      </c>
      <c r="CC12" s="41"/>
      <c r="CD12" s="43">
        <v>0</v>
      </c>
      <c r="CE12" s="42">
        <v>0</v>
      </c>
      <c r="CF12" s="43">
        <v>0</v>
      </c>
      <c r="CG12" s="43">
        <v>0</v>
      </c>
      <c r="CH12" s="42">
        <v>0</v>
      </c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</row>
    <row r="13" spans="1:98" s="90" customFormat="1" x14ac:dyDescent="0.2">
      <c r="A13" s="115" t="s">
        <v>89</v>
      </c>
      <c r="B13" s="38">
        <v>83979</v>
      </c>
      <c r="C13" s="37"/>
      <c r="D13" s="38">
        <v>173557</v>
      </c>
      <c r="E13" s="42">
        <v>35466</v>
      </c>
      <c r="F13" s="42">
        <v>45981</v>
      </c>
      <c r="G13" s="38">
        <v>32756</v>
      </c>
      <c r="H13" s="38">
        <v>59354</v>
      </c>
      <c r="I13" s="37"/>
      <c r="J13" s="38">
        <v>142692</v>
      </c>
      <c r="K13" s="38">
        <v>-15005</v>
      </c>
      <c r="L13" s="38">
        <v>47131</v>
      </c>
      <c r="M13" s="38">
        <v>72604</v>
      </c>
      <c r="N13" s="38">
        <v>37962</v>
      </c>
      <c r="O13" s="37"/>
      <c r="P13" s="38">
        <v>126015</v>
      </c>
      <c r="Q13" s="38">
        <v>10998</v>
      </c>
      <c r="R13" s="38">
        <v>35742</v>
      </c>
      <c r="S13" s="38">
        <v>44520</v>
      </c>
      <c r="T13" s="38">
        <v>34755</v>
      </c>
      <c r="U13" s="37"/>
      <c r="V13" s="38">
        <v>134615</v>
      </c>
      <c r="W13" s="38">
        <v>19718</v>
      </c>
      <c r="X13" s="38">
        <v>54224</v>
      </c>
      <c r="Y13" s="38">
        <v>36528</v>
      </c>
      <c r="Z13" s="38">
        <v>24145</v>
      </c>
      <c r="AA13" s="37"/>
      <c r="AB13" s="38">
        <v>107775</v>
      </c>
      <c r="AC13" s="38">
        <v>7938</v>
      </c>
      <c r="AD13" s="38">
        <v>39583</v>
      </c>
      <c r="AE13" s="38">
        <v>33131</v>
      </c>
      <c r="AF13" s="38">
        <v>27123</v>
      </c>
      <c r="AG13" s="37"/>
      <c r="AH13" s="38">
        <v>87456</v>
      </c>
      <c r="AI13" s="38">
        <v>3481</v>
      </c>
      <c r="AJ13" s="38">
        <v>31546.408202499995</v>
      </c>
      <c r="AK13" s="38">
        <v>27985</v>
      </c>
      <c r="AL13" s="38">
        <v>24443.792851099999</v>
      </c>
      <c r="AM13" s="37"/>
      <c r="AN13" s="38">
        <v>87610</v>
      </c>
      <c r="AO13" s="38">
        <v>-2904</v>
      </c>
      <c r="AP13" s="38">
        <v>31043</v>
      </c>
      <c r="AQ13" s="38">
        <v>33565</v>
      </c>
      <c r="AR13" s="38">
        <v>25906</v>
      </c>
      <c r="AS13" s="37"/>
      <c r="AT13" s="38">
        <v>72352</v>
      </c>
      <c r="AU13" s="38">
        <v>10545</v>
      </c>
      <c r="AV13" s="38">
        <v>26721</v>
      </c>
      <c r="AW13" s="38">
        <v>16007</v>
      </c>
      <c r="AX13" s="38">
        <v>19079.011650799999</v>
      </c>
      <c r="AY13" s="37"/>
      <c r="AZ13" s="38">
        <v>51284</v>
      </c>
      <c r="BA13" s="38">
        <v>9276</v>
      </c>
      <c r="BB13" s="38">
        <v>18953</v>
      </c>
      <c r="BC13" s="38">
        <v>16990</v>
      </c>
      <c r="BD13" s="38">
        <v>6065</v>
      </c>
      <c r="BE13" s="37"/>
      <c r="BF13" s="38">
        <v>27513</v>
      </c>
      <c r="BG13" s="38">
        <v>-4866</v>
      </c>
      <c r="BH13" s="38">
        <v>3884</v>
      </c>
      <c r="BI13" s="38">
        <v>14913</v>
      </c>
      <c r="BJ13" s="38">
        <v>13582</v>
      </c>
      <c r="BK13" s="37"/>
      <c r="BL13" s="38">
        <v>19252</v>
      </c>
      <c r="BM13" s="38">
        <v>-9871</v>
      </c>
      <c r="BN13" s="38">
        <v>10786</v>
      </c>
      <c r="BO13" s="39">
        <v>3726</v>
      </c>
      <c r="BP13" s="39">
        <v>14611</v>
      </c>
      <c r="BQ13" s="37"/>
      <c r="BR13" s="39">
        <v>22260</v>
      </c>
      <c r="BS13" s="39">
        <v>-4011</v>
      </c>
      <c r="BT13" s="39">
        <v>9538</v>
      </c>
      <c r="BU13" s="39">
        <v>8960</v>
      </c>
      <c r="BV13" s="39">
        <v>7773</v>
      </c>
      <c r="BW13" s="37"/>
      <c r="BX13" s="39">
        <v>32563</v>
      </c>
      <c r="BY13" s="39">
        <v>5086</v>
      </c>
      <c r="BZ13" s="39">
        <v>10285</v>
      </c>
      <c r="CA13" s="39">
        <v>8863</v>
      </c>
      <c r="CB13" s="39">
        <v>8329</v>
      </c>
      <c r="CC13" s="37"/>
      <c r="CD13" s="39">
        <v>77628</v>
      </c>
      <c r="CE13" s="39">
        <v>20488</v>
      </c>
      <c r="CF13" s="39">
        <v>20938</v>
      </c>
      <c r="CG13" s="39">
        <v>21198</v>
      </c>
      <c r="CH13" s="39">
        <v>15004</v>
      </c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</row>
    <row r="14" spans="1:98" s="90" customFormat="1" x14ac:dyDescent="0.2">
      <c r="A14" s="39" t="s">
        <v>90</v>
      </c>
      <c r="B14" s="38">
        <v>-9804</v>
      </c>
      <c r="C14" s="37"/>
      <c r="D14" s="38">
        <v>-193557</v>
      </c>
      <c r="E14" s="38">
        <v>-253113</v>
      </c>
      <c r="F14" s="38">
        <v>-5946</v>
      </c>
      <c r="G14" s="38">
        <v>80902</v>
      </c>
      <c r="H14" s="38">
        <v>-15400</v>
      </c>
      <c r="I14" s="37"/>
      <c r="J14" s="38">
        <v>-165256</v>
      </c>
      <c r="K14" s="38">
        <v>-141011</v>
      </c>
      <c r="L14" s="38">
        <v>-92368</v>
      </c>
      <c r="M14" s="38">
        <v>9359</v>
      </c>
      <c r="N14" s="38">
        <v>58764</v>
      </c>
      <c r="O14" s="37"/>
      <c r="P14" s="38">
        <v>-552088</v>
      </c>
      <c r="Q14" s="38">
        <v>-220794</v>
      </c>
      <c r="R14" s="38">
        <v>-47319</v>
      </c>
      <c r="S14" s="38">
        <v>-86849</v>
      </c>
      <c r="T14" s="38">
        <v>-197126</v>
      </c>
      <c r="U14" s="37"/>
      <c r="V14" s="38">
        <v>-88126</v>
      </c>
      <c r="W14" s="38">
        <v>-36215</v>
      </c>
      <c r="X14" s="38">
        <v>49441</v>
      </c>
      <c r="Y14" s="38">
        <v>-17708</v>
      </c>
      <c r="Z14" s="38">
        <v>-83644</v>
      </c>
      <c r="AA14" s="37"/>
      <c r="AB14" s="38">
        <v>-140131</v>
      </c>
      <c r="AC14" s="38">
        <v>-34003</v>
      </c>
      <c r="AD14" s="38">
        <v>-27984</v>
      </c>
      <c r="AE14" s="38">
        <v>-27015</v>
      </c>
      <c r="AF14" s="38">
        <v>-51129</v>
      </c>
      <c r="AG14" s="37"/>
      <c r="AH14" s="38">
        <v>-84182</v>
      </c>
      <c r="AI14" s="38">
        <v>-48498</v>
      </c>
      <c r="AJ14" s="38">
        <v>249</v>
      </c>
      <c r="AK14" s="38">
        <v>-8880</v>
      </c>
      <c r="AL14" s="38">
        <v>-27053</v>
      </c>
      <c r="AM14" s="37"/>
      <c r="AN14" s="38">
        <v>-157521</v>
      </c>
      <c r="AO14" s="38">
        <v>-36568</v>
      </c>
      <c r="AP14" s="38">
        <v>-12461</v>
      </c>
      <c r="AQ14" s="38">
        <v>-23648</v>
      </c>
      <c r="AR14" s="38">
        <v>-84844</v>
      </c>
      <c r="AS14" s="37"/>
      <c r="AT14" s="38">
        <v>-97367</v>
      </c>
      <c r="AU14" s="38">
        <v>-36017</v>
      </c>
      <c r="AV14" s="38">
        <v>-11255</v>
      </c>
      <c r="AW14" s="38">
        <v>-31897</v>
      </c>
      <c r="AX14" s="38">
        <v>-18198</v>
      </c>
      <c r="AY14" s="37"/>
      <c r="AZ14" s="38">
        <v>-63177</v>
      </c>
      <c r="BA14" s="38">
        <v>21027</v>
      </c>
      <c r="BB14" s="38">
        <v>-49207</v>
      </c>
      <c r="BC14" s="38">
        <v>-1647</v>
      </c>
      <c r="BD14" s="38">
        <v>-33350</v>
      </c>
      <c r="BE14" s="37"/>
      <c r="BF14" s="38">
        <v>-94281</v>
      </c>
      <c r="BG14" s="38">
        <v>-13154</v>
      </c>
      <c r="BH14" s="38">
        <v>-23525</v>
      </c>
      <c r="BI14" s="38">
        <v>-35553</v>
      </c>
      <c r="BJ14" s="38">
        <v>-22049</v>
      </c>
      <c r="BK14" s="37"/>
      <c r="BL14" s="38">
        <v>-205874</v>
      </c>
      <c r="BM14" s="38">
        <v>-153206</v>
      </c>
      <c r="BN14" s="38">
        <v>-14775</v>
      </c>
      <c r="BO14" s="39">
        <v>-33319</v>
      </c>
      <c r="BP14" s="39">
        <v>-4574</v>
      </c>
      <c r="BQ14" s="37"/>
      <c r="BR14" s="39">
        <v>-81251</v>
      </c>
      <c r="BS14" s="39">
        <v>-40096</v>
      </c>
      <c r="BT14" s="39">
        <v>-3633</v>
      </c>
      <c r="BU14" s="39">
        <v>-16846</v>
      </c>
      <c r="BV14" s="39">
        <v>-20676</v>
      </c>
      <c r="BW14" s="37"/>
      <c r="BX14" s="39">
        <v>-66134</v>
      </c>
      <c r="BY14" s="39">
        <v>-8034</v>
      </c>
      <c r="BZ14" s="39">
        <v>-8802</v>
      </c>
      <c r="CA14" s="39">
        <v>-30661</v>
      </c>
      <c r="CB14" s="39">
        <v>-18637</v>
      </c>
      <c r="CC14" s="37"/>
      <c r="CD14" s="39">
        <v>-161149</v>
      </c>
      <c r="CE14" s="39">
        <v>-40850</v>
      </c>
      <c r="CF14" s="39">
        <v>-43522</v>
      </c>
      <c r="CG14" s="39">
        <v>-32563</v>
      </c>
      <c r="CH14" s="38">
        <v>-44214</v>
      </c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</row>
    <row r="15" spans="1:98" s="90" customFormat="1" x14ac:dyDescent="0.2">
      <c r="A15" s="44" t="s">
        <v>91</v>
      </c>
      <c r="B15" s="46">
        <v>1548406</v>
      </c>
      <c r="C15" s="37"/>
      <c r="D15" s="46">
        <v>5624911</v>
      </c>
      <c r="E15" s="46">
        <v>966674</v>
      </c>
      <c r="F15" s="46">
        <v>1271437</v>
      </c>
      <c r="G15" s="46">
        <v>1446017</v>
      </c>
      <c r="H15" s="46">
        <v>1940783</v>
      </c>
      <c r="I15" s="37"/>
      <c r="J15" s="46">
        <v>6805581</v>
      </c>
      <c r="K15" s="46">
        <v>1472506</v>
      </c>
      <c r="L15" s="46">
        <v>1862654</v>
      </c>
      <c r="M15" s="46">
        <v>1593213</v>
      </c>
      <c r="N15" s="46">
        <v>1877208</v>
      </c>
      <c r="O15" s="37"/>
      <c r="P15" s="46">
        <v>6297842</v>
      </c>
      <c r="Q15" s="46">
        <v>2857986</v>
      </c>
      <c r="R15" s="46">
        <v>1123660</v>
      </c>
      <c r="S15" s="46">
        <v>1271887</v>
      </c>
      <c r="T15" s="46">
        <v>1044309</v>
      </c>
      <c r="U15" s="37"/>
      <c r="V15" s="46">
        <v>2219994</v>
      </c>
      <c r="W15" s="46">
        <v>146032</v>
      </c>
      <c r="X15" s="46">
        <v>377960</v>
      </c>
      <c r="Y15" s="46">
        <v>743322</v>
      </c>
      <c r="Z15" s="46">
        <v>952680</v>
      </c>
      <c r="AA15" s="37"/>
      <c r="AB15" s="46">
        <v>3542872</v>
      </c>
      <c r="AC15" s="46">
        <v>817724</v>
      </c>
      <c r="AD15" s="46">
        <v>1124956</v>
      </c>
      <c r="AE15" s="46">
        <v>734688</v>
      </c>
      <c r="AF15" s="46">
        <v>927598</v>
      </c>
      <c r="AG15" s="37"/>
      <c r="AH15" s="46">
        <v>3301958</v>
      </c>
      <c r="AI15" s="46">
        <v>666851</v>
      </c>
      <c r="AJ15" s="46">
        <v>813409</v>
      </c>
      <c r="AK15" s="46">
        <v>806116</v>
      </c>
      <c r="AL15" s="46">
        <v>1015582.2071489</v>
      </c>
      <c r="AM15" s="37"/>
      <c r="AN15" s="46">
        <v>3337916</v>
      </c>
      <c r="AO15" s="46">
        <v>739534</v>
      </c>
      <c r="AP15" s="46">
        <v>985016</v>
      </c>
      <c r="AQ15" s="46">
        <v>822035</v>
      </c>
      <c r="AR15" s="46">
        <v>791330.74425530003</v>
      </c>
      <c r="AS15" s="37"/>
      <c r="AT15" s="46">
        <v>2348299</v>
      </c>
      <c r="AU15" s="46">
        <v>374960</v>
      </c>
      <c r="AV15" s="46">
        <v>669275</v>
      </c>
      <c r="AW15" s="46">
        <v>601935</v>
      </c>
      <c r="AX15" s="46">
        <v>702129</v>
      </c>
      <c r="AY15" s="37"/>
      <c r="AZ15" s="46">
        <v>2683554</v>
      </c>
      <c r="BA15" s="46">
        <v>736299</v>
      </c>
      <c r="BB15" s="46">
        <v>588820</v>
      </c>
      <c r="BC15" s="46">
        <v>692009</v>
      </c>
      <c r="BD15" s="46">
        <v>666426</v>
      </c>
      <c r="BE15" s="37"/>
      <c r="BF15" s="46">
        <v>2327824</v>
      </c>
      <c r="BG15" s="46">
        <v>499245</v>
      </c>
      <c r="BH15" s="46">
        <v>622057</v>
      </c>
      <c r="BI15" s="46">
        <v>538177</v>
      </c>
      <c r="BJ15" s="46">
        <v>668345</v>
      </c>
      <c r="BK15" s="37"/>
      <c r="BL15" s="46">
        <v>2129871</v>
      </c>
      <c r="BM15" s="46">
        <v>524629</v>
      </c>
      <c r="BN15" s="46">
        <v>711101</v>
      </c>
      <c r="BO15" s="45">
        <v>385085</v>
      </c>
      <c r="BP15" s="45">
        <v>509056</v>
      </c>
      <c r="BQ15" s="37"/>
      <c r="BR15" s="45">
        <v>1945439</v>
      </c>
      <c r="BS15" s="45">
        <v>433182</v>
      </c>
      <c r="BT15" s="45">
        <v>403059</v>
      </c>
      <c r="BU15" s="45">
        <v>644850</v>
      </c>
      <c r="BV15" s="45">
        <v>464348</v>
      </c>
      <c r="BW15" s="37"/>
      <c r="BX15" s="45">
        <v>1667618</v>
      </c>
      <c r="BY15" s="46">
        <v>273519</v>
      </c>
      <c r="BZ15" s="45">
        <v>456506</v>
      </c>
      <c r="CA15" s="45">
        <v>387698</v>
      </c>
      <c r="CB15" s="45">
        <v>549895</v>
      </c>
      <c r="CC15" s="37"/>
      <c r="CD15" s="45">
        <v>1574626</v>
      </c>
      <c r="CE15" s="45">
        <v>305762</v>
      </c>
      <c r="CF15" s="45">
        <v>405185</v>
      </c>
      <c r="CG15" s="46">
        <v>443371</v>
      </c>
      <c r="CH15" s="45">
        <v>420308</v>
      </c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</row>
    <row r="16" spans="1:98" s="37" customFormat="1" x14ac:dyDescent="0.2">
      <c r="V16" s="122"/>
      <c r="W16" s="122"/>
      <c r="X16" s="122"/>
      <c r="Y16" s="122"/>
    </row>
    <row r="17" spans="1:98" s="90" customFormat="1" x14ac:dyDescent="0.2">
      <c r="A17" s="49" t="s">
        <v>129</v>
      </c>
      <c r="B17" s="38"/>
      <c r="C17" s="37"/>
      <c r="D17" s="38"/>
      <c r="E17" s="38"/>
      <c r="F17" s="38"/>
      <c r="G17" s="38"/>
      <c r="H17" s="38"/>
      <c r="I17" s="37"/>
      <c r="J17" s="38"/>
      <c r="K17" s="38"/>
      <c r="L17" s="38"/>
      <c r="M17" s="38"/>
      <c r="N17" s="38"/>
      <c r="O17" s="37"/>
      <c r="P17" s="38"/>
      <c r="Q17" s="38"/>
      <c r="R17" s="38"/>
      <c r="S17" s="38"/>
      <c r="T17" s="38"/>
      <c r="U17" s="37"/>
      <c r="V17" s="201"/>
      <c r="W17" s="201"/>
      <c r="X17" s="201"/>
      <c r="Y17" s="201"/>
      <c r="Z17" s="38"/>
      <c r="AA17" s="37"/>
      <c r="AB17" s="38"/>
      <c r="AC17" s="38"/>
      <c r="AD17" s="38"/>
      <c r="AE17" s="38"/>
      <c r="AF17" s="38"/>
      <c r="AG17" s="37"/>
      <c r="AH17" s="38"/>
      <c r="AI17" s="38"/>
      <c r="AJ17" s="38"/>
      <c r="AK17" s="38"/>
      <c r="AL17" s="38"/>
      <c r="AM17" s="37"/>
      <c r="AN17" s="38"/>
      <c r="AO17" s="38"/>
      <c r="AP17" s="38"/>
      <c r="AQ17" s="38"/>
      <c r="AR17" s="38"/>
      <c r="AS17" s="37"/>
      <c r="AT17" s="38"/>
      <c r="AU17" s="38"/>
      <c r="AV17" s="38"/>
      <c r="AW17" s="38"/>
      <c r="AX17" s="38"/>
      <c r="AY17" s="37"/>
      <c r="AZ17" s="38"/>
      <c r="BA17" s="38"/>
      <c r="BB17" s="38"/>
      <c r="BC17" s="38"/>
      <c r="BD17" s="38"/>
      <c r="BE17" s="37"/>
      <c r="BF17" s="38"/>
      <c r="BG17" s="38"/>
      <c r="BH17" s="38"/>
      <c r="BI17" s="38"/>
      <c r="BJ17" s="38"/>
      <c r="BK17" s="37"/>
      <c r="BL17" s="38"/>
      <c r="BM17" s="38"/>
      <c r="BN17" s="38"/>
      <c r="BO17" s="39"/>
      <c r="BP17" s="39"/>
      <c r="BQ17" s="37"/>
      <c r="BR17" s="38"/>
      <c r="BS17" s="38"/>
      <c r="BT17" s="38"/>
      <c r="BU17" s="38"/>
      <c r="BV17" s="38"/>
      <c r="BW17" s="37"/>
      <c r="BX17" s="38"/>
      <c r="BY17" s="38"/>
      <c r="BZ17" s="38"/>
      <c r="CA17" s="38"/>
      <c r="CB17" s="38"/>
      <c r="CC17" s="37"/>
      <c r="CD17" s="38"/>
      <c r="CE17" s="38"/>
      <c r="CF17" s="38"/>
      <c r="CG17" s="38"/>
      <c r="CH17" s="38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</row>
    <row r="18" spans="1:98" s="90" customFormat="1" x14ac:dyDescent="0.2">
      <c r="A18" s="89" t="s">
        <v>241</v>
      </c>
      <c r="B18" s="38"/>
      <c r="C18" s="37"/>
      <c r="D18" s="38"/>
      <c r="E18" s="38"/>
      <c r="F18" s="38"/>
      <c r="G18" s="38"/>
      <c r="H18" s="38"/>
      <c r="I18" s="37"/>
      <c r="J18" s="38"/>
      <c r="K18" s="38"/>
      <c r="L18" s="38"/>
      <c r="M18" s="38"/>
      <c r="N18" s="38"/>
      <c r="O18" s="37"/>
      <c r="P18" s="38"/>
      <c r="Q18" s="38"/>
      <c r="R18" s="38"/>
      <c r="S18" s="38"/>
      <c r="T18" s="38"/>
      <c r="U18" s="37"/>
      <c r="V18" s="201"/>
      <c r="W18" s="201"/>
      <c r="X18" s="201"/>
      <c r="Y18" s="201"/>
      <c r="Z18" s="38"/>
      <c r="AA18" s="37"/>
      <c r="AB18" s="38"/>
      <c r="AC18" s="38"/>
      <c r="AD18" s="38"/>
      <c r="AE18" s="38"/>
      <c r="AF18" s="38"/>
      <c r="AG18" s="37"/>
      <c r="AH18" s="38"/>
      <c r="AI18" s="38"/>
      <c r="AJ18" s="38"/>
      <c r="AK18" s="38"/>
      <c r="AL18" s="38"/>
      <c r="AM18" s="37"/>
      <c r="AN18" s="38"/>
      <c r="AO18" s="38"/>
      <c r="AP18" s="38"/>
      <c r="AQ18" s="38"/>
      <c r="AR18" s="38"/>
      <c r="AS18" s="37"/>
      <c r="AT18" s="38"/>
      <c r="AU18" s="38"/>
      <c r="AV18" s="38"/>
      <c r="AW18" s="38"/>
      <c r="AX18" s="38"/>
      <c r="AY18" s="37"/>
      <c r="AZ18" s="38"/>
      <c r="BA18" s="38"/>
      <c r="BB18" s="38"/>
      <c r="BC18" s="38"/>
      <c r="BD18" s="38"/>
      <c r="BE18" s="37"/>
      <c r="BF18" s="38"/>
      <c r="BG18" s="38"/>
      <c r="BH18" s="38"/>
      <c r="BI18" s="38"/>
      <c r="BJ18" s="38"/>
      <c r="BK18" s="37"/>
      <c r="BL18" s="38"/>
      <c r="BM18" s="38"/>
      <c r="BN18" s="38"/>
      <c r="BO18" s="39"/>
      <c r="BP18" s="39"/>
      <c r="BQ18" s="37"/>
      <c r="BR18" s="48"/>
      <c r="BS18" s="48"/>
      <c r="BT18" s="48"/>
      <c r="BU18" s="48"/>
      <c r="BV18" s="48"/>
      <c r="BW18" s="62"/>
      <c r="BX18" s="48"/>
      <c r="BY18" s="48"/>
      <c r="BZ18" s="48"/>
      <c r="CA18" s="48"/>
      <c r="CB18" s="48"/>
      <c r="CC18" s="62"/>
      <c r="CD18" s="48"/>
      <c r="CE18" s="48"/>
      <c r="CF18" s="48"/>
      <c r="CG18" s="48"/>
      <c r="CH18" s="48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</row>
    <row r="19" spans="1:98" s="90" customFormat="1" x14ac:dyDescent="0.2">
      <c r="A19" s="36" t="s">
        <v>436</v>
      </c>
      <c r="B19" s="38"/>
      <c r="C19" s="37"/>
      <c r="D19" s="38"/>
      <c r="E19" s="38"/>
      <c r="F19" s="38">
        <v>4093587</v>
      </c>
      <c r="G19" s="38">
        <v>3844506</v>
      </c>
      <c r="H19" s="38">
        <v>4823532</v>
      </c>
      <c r="I19" s="37"/>
      <c r="J19" s="38">
        <v>30686080</v>
      </c>
      <c r="K19" s="38">
        <v>12963286</v>
      </c>
      <c r="L19" s="38">
        <v>4522688</v>
      </c>
      <c r="M19" s="38">
        <v>4506411</v>
      </c>
      <c r="N19" s="38">
        <v>8693695</v>
      </c>
      <c r="O19" s="37"/>
      <c r="P19" s="38">
        <v>24634005</v>
      </c>
      <c r="Q19" s="38">
        <v>8976424</v>
      </c>
      <c r="R19" s="38">
        <v>4741985</v>
      </c>
      <c r="S19" s="38">
        <v>4475409</v>
      </c>
      <c r="T19" s="38">
        <v>6440187</v>
      </c>
      <c r="U19" s="37"/>
      <c r="V19" s="38">
        <v>17408855</v>
      </c>
      <c r="W19" s="38">
        <v>7303062</v>
      </c>
      <c r="X19" s="38">
        <v>3506252</v>
      </c>
      <c r="Y19" s="38">
        <v>3216174</v>
      </c>
      <c r="Z19" s="38">
        <v>3383813</v>
      </c>
      <c r="AA19" s="37"/>
      <c r="AB19" s="38">
        <v>11206560</v>
      </c>
      <c r="AC19" s="38">
        <v>4084860</v>
      </c>
      <c r="AD19" s="38">
        <v>2475378</v>
      </c>
      <c r="AE19" s="38">
        <v>2286735</v>
      </c>
      <c r="AF19" s="38">
        <v>2359587</v>
      </c>
      <c r="AG19" s="37"/>
      <c r="AH19" s="38">
        <v>10335442</v>
      </c>
      <c r="AI19" s="38">
        <v>4463898</v>
      </c>
      <c r="AJ19" s="38">
        <v>1872382</v>
      </c>
      <c r="AK19" s="38">
        <v>1950882</v>
      </c>
      <c r="AL19" s="38">
        <v>2048280</v>
      </c>
      <c r="AM19" s="37"/>
      <c r="AN19" s="38">
        <v>9637774</v>
      </c>
      <c r="AO19" s="38">
        <v>3617068</v>
      </c>
      <c r="AP19" s="38">
        <v>2067207</v>
      </c>
      <c r="AQ19" s="38">
        <v>1714043</v>
      </c>
      <c r="AR19" s="38">
        <v>2239456</v>
      </c>
      <c r="AS19" s="37"/>
      <c r="AT19" s="38">
        <v>8968988</v>
      </c>
      <c r="AU19" s="38">
        <v>2624225</v>
      </c>
      <c r="AV19" s="38">
        <v>2344824</v>
      </c>
      <c r="AW19" s="38">
        <v>2061400</v>
      </c>
      <c r="AX19" s="38">
        <v>1938538.8399785999</v>
      </c>
      <c r="AY19" s="37"/>
      <c r="AZ19" s="38">
        <v>5975913</v>
      </c>
      <c r="BA19" s="38">
        <v>1772509</v>
      </c>
      <c r="BB19" s="38">
        <v>1404369</v>
      </c>
      <c r="BC19" s="38">
        <v>1351922</v>
      </c>
      <c r="BD19" s="38">
        <v>1447113</v>
      </c>
      <c r="BE19" s="37"/>
      <c r="BF19" s="38">
        <v>7178766</v>
      </c>
      <c r="BG19" s="38">
        <v>2077804</v>
      </c>
      <c r="BH19" s="38">
        <v>1654285</v>
      </c>
      <c r="BI19" s="38">
        <v>1649971</v>
      </c>
      <c r="BJ19" s="38">
        <v>1796706</v>
      </c>
      <c r="BK19" s="37"/>
      <c r="BL19" s="38">
        <v>5932050</v>
      </c>
      <c r="BM19" s="38">
        <v>1714166</v>
      </c>
      <c r="BN19" s="38">
        <v>1373007</v>
      </c>
      <c r="BO19" s="39">
        <v>1337303</v>
      </c>
      <c r="BP19" s="39">
        <v>1507574</v>
      </c>
      <c r="BQ19" s="37"/>
      <c r="BR19" s="39">
        <v>4181390</v>
      </c>
      <c r="BS19" s="39">
        <v>1171369</v>
      </c>
      <c r="BT19" s="39">
        <v>1020599</v>
      </c>
      <c r="BU19" s="39">
        <v>988101</v>
      </c>
      <c r="BV19" s="39">
        <v>1001321</v>
      </c>
      <c r="BW19" s="37"/>
      <c r="BX19" s="39">
        <v>3616656</v>
      </c>
      <c r="BY19" s="38">
        <v>947835</v>
      </c>
      <c r="BZ19" s="39">
        <v>844910</v>
      </c>
      <c r="CA19" s="39">
        <v>868296</v>
      </c>
      <c r="CB19" s="39">
        <v>955615</v>
      </c>
      <c r="CC19" s="37"/>
      <c r="CD19" s="38">
        <v>4266175</v>
      </c>
      <c r="CE19" s="38">
        <v>1094726</v>
      </c>
      <c r="CF19" s="38">
        <v>985142</v>
      </c>
      <c r="CG19" s="38">
        <v>1000653</v>
      </c>
      <c r="CH19" s="38">
        <v>1185654</v>
      </c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</row>
    <row r="20" spans="1:98" s="90" customFormat="1" x14ac:dyDescent="0.2">
      <c r="A20" s="36" t="s">
        <v>419</v>
      </c>
      <c r="B20" s="38"/>
      <c r="C20" s="37"/>
      <c r="D20" s="38"/>
      <c r="E20" s="38"/>
      <c r="F20" s="38">
        <v>141899</v>
      </c>
      <c r="G20" s="38">
        <v>152786</v>
      </c>
      <c r="H20" s="38">
        <v>169200</v>
      </c>
      <c r="I20" s="37"/>
      <c r="J20" s="38">
        <v>1498703</v>
      </c>
      <c r="K20" s="38">
        <v>426074</v>
      </c>
      <c r="L20" s="38">
        <v>372513</v>
      </c>
      <c r="M20" s="38">
        <v>312252</v>
      </c>
      <c r="N20" s="38">
        <v>387864</v>
      </c>
      <c r="O20" s="37"/>
      <c r="P20" s="38">
        <v>3705902</v>
      </c>
      <c r="Q20" s="38">
        <v>1017717</v>
      </c>
      <c r="R20" s="38">
        <v>795852</v>
      </c>
      <c r="S20" s="38">
        <v>792855</v>
      </c>
      <c r="T20" s="38">
        <v>1099478</v>
      </c>
      <c r="U20" s="37"/>
      <c r="V20" s="38">
        <v>28588</v>
      </c>
      <c r="W20" s="38">
        <v>28142</v>
      </c>
      <c r="X20" s="38"/>
      <c r="Y20" s="38"/>
      <c r="Z20" s="38"/>
      <c r="AA20" s="37"/>
      <c r="AB20" s="38"/>
      <c r="AC20" s="38"/>
      <c r="AD20" s="38"/>
      <c r="AE20" s="38"/>
      <c r="AF20" s="38"/>
      <c r="AG20" s="37"/>
      <c r="AH20" s="38">
        <v>3284</v>
      </c>
      <c r="AI20" s="38">
        <v>3284</v>
      </c>
      <c r="AJ20" s="38"/>
      <c r="AK20" s="38"/>
      <c r="AL20" s="38"/>
      <c r="AM20" s="37"/>
      <c r="AN20" s="38">
        <v>597163</v>
      </c>
      <c r="AO20" s="38">
        <v>90586</v>
      </c>
      <c r="AP20" s="38">
        <v>76176</v>
      </c>
      <c r="AQ20" s="38">
        <v>430401</v>
      </c>
      <c r="AR20" s="38"/>
      <c r="AS20" s="37"/>
      <c r="AT20" s="38"/>
      <c r="AU20" s="38"/>
      <c r="AV20" s="38"/>
      <c r="AW20" s="38"/>
      <c r="AX20" s="38"/>
      <c r="AY20" s="37"/>
      <c r="AZ20" s="38"/>
      <c r="BA20" s="38"/>
      <c r="BB20" s="38"/>
      <c r="BC20" s="38"/>
      <c r="BD20" s="38"/>
      <c r="BE20" s="37"/>
      <c r="BF20" s="38"/>
      <c r="BG20" s="38"/>
      <c r="BH20" s="38"/>
      <c r="BI20" s="38"/>
      <c r="BJ20" s="38"/>
      <c r="BK20" s="37"/>
      <c r="BL20" s="38"/>
      <c r="BM20" s="38"/>
      <c r="BN20" s="38"/>
      <c r="BO20" s="39"/>
      <c r="BP20" s="39"/>
      <c r="BQ20" s="37"/>
      <c r="BR20" s="39"/>
      <c r="BS20" s="39"/>
      <c r="BT20" s="39"/>
      <c r="BU20" s="39"/>
      <c r="BV20" s="39"/>
      <c r="BW20" s="37"/>
      <c r="BX20" s="39"/>
      <c r="BY20" s="38"/>
      <c r="BZ20" s="39"/>
      <c r="CA20" s="39"/>
      <c r="CB20" s="39"/>
      <c r="CC20" s="37"/>
      <c r="CD20" s="38"/>
      <c r="CE20" s="38"/>
      <c r="CF20" s="38"/>
      <c r="CG20" s="38"/>
      <c r="CH20" s="38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</row>
    <row r="21" spans="1:98" s="90" customFormat="1" x14ac:dyDescent="0.2">
      <c r="A21" s="36" t="s">
        <v>422</v>
      </c>
      <c r="B21" s="38"/>
      <c r="C21" s="37"/>
      <c r="D21" s="38"/>
      <c r="E21" s="38"/>
      <c r="F21" s="38">
        <v>4235486</v>
      </c>
      <c r="G21" s="38">
        <v>3997292</v>
      </c>
      <c r="H21" s="38">
        <v>4992732</v>
      </c>
      <c r="I21" s="37"/>
      <c r="J21" s="38">
        <v>32184783</v>
      </c>
      <c r="K21" s="38">
        <v>13389360</v>
      </c>
      <c r="L21" s="38">
        <v>4895201</v>
      </c>
      <c r="M21" s="38">
        <v>4818663</v>
      </c>
      <c r="N21" s="38">
        <v>9081559</v>
      </c>
      <c r="O21" s="37"/>
      <c r="P21" s="38">
        <v>28339907</v>
      </c>
      <c r="Q21" s="38">
        <v>9994141</v>
      </c>
      <c r="R21" s="38">
        <v>5537837</v>
      </c>
      <c r="S21" s="38">
        <v>5268264</v>
      </c>
      <c r="T21" s="38">
        <v>7539665</v>
      </c>
      <c r="U21" s="37"/>
      <c r="V21" s="38">
        <v>17437443</v>
      </c>
      <c r="W21" s="38">
        <v>7331204</v>
      </c>
      <c r="X21" s="38">
        <v>3506252</v>
      </c>
      <c r="Y21" s="38">
        <v>3216174</v>
      </c>
      <c r="Z21" s="38">
        <v>3383813</v>
      </c>
      <c r="AA21" s="37"/>
      <c r="AB21" s="38">
        <v>11206560</v>
      </c>
      <c r="AC21" s="38">
        <v>4084860</v>
      </c>
      <c r="AD21" s="38">
        <v>2475378</v>
      </c>
      <c r="AE21" s="38">
        <v>2286735</v>
      </c>
      <c r="AF21" s="38">
        <v>2359587</v>
      </c>
      <c r="AG21" s="37"/>
      <c r="AH21" s="38">
        <v>10338726</v>
      </c>
      <c r="AI21" s="38">
        <v>4467182</v>
      </c>
      <c r="AJ21" s="38">
        <v>1872382</v>
      </c>
      <c r="AK21" s="38">
        <v>1950882</v>
      </c>
      <c r="AL21" s="38">
        <v>2048280</v>
      </c>
      <c r="AM21" s="37"/>
      <c r="AN21" s="38">
        <v>10234937</v>
      </c>
      <c r="AO21" s="38">
        <v>3707654</v>
      </c>
      <c r="AP21" s="38">
        <v>2143383</v>
      </c>
      <c r="AQ21" s="38">
        <v>2144444</v>
      </c>
      <c r="AR21" s="38">
        <f>AR19</f>
        <v>2239456</v>
      </c>
      <c r="AS21" s="37"/>
      <c r="AT21" s="38">
        <f t="shared" ref="AT21:AX21" si="0">AT19</f>
        <v>8968988</v>
      </c>
      <c r="AU21" s="38">
        <f t="shared" si="0"/>
        <v>2624225</v>
      </c>
      <c r="AV21" s="38">
        <f t="shared" si="0"/>
        <v>2344824</v>
      </c>
      <c r="AW21" s="38">
        <f t="shared" si="0"/>
        <v>2061400</v>
      </c>
      <c r="AX21" s="38">
        <f t="shared" si="0"/>
        <v>1938538.8399785999</v>
      </c>
      <c r="AY21" s="37"/>
      <c r="AZ21" s="38">
        <f t="shared" ref="AZ21:BD21" si="1">AZ19</f>
        <v>5975913</v>
      </c>
      <c r="BA21" s="38">
        <f t="shared" si="1"/>
        <v>1772509</v>
      </c>
      <c r="BB21" s="38">
        <f t="shared" si="1"/>
        <v>1404369</v>
      </c>
      <c r="BC21" s="38">
        <f t="shared" si="1"/>
        <v>1351922</v>
      </c>
      <c r="BD21" s="38">
        <f t="shared" si="1"/>
        <v>1447113</v>
      </c>
      <c r="BE21" s="37"/>
      <c r="BF21" s="38">
        <f t="shared" ref="BF21:BJ21" si="2">BF19</f>
        <v>7178766</v>
      </c>
      <c r="BG21" s="38">
        <f t="shared" si="2"/>
        <v>2077804</v>
      </c>
      <c r="BH21" s="38">
        <f t="shared" si="2"/>
        <v>1654285</v>
      </c>
      <c r="BI21" s="38">
        <f t="shared" si="2"/>
        <v>1649971</v>
      </c>
      <c r="BJ21" s="38">
        <f t="shared" si="2"/>
        <v>1796706</v>
      </c>
      <c r="BK21" s="37"/>
      <c r="BL21" s="38">
        <f t="shared" ref="BL21:BP21" si="3">BL19</f>
        <v>5932050</v>
      </c>
      <c r="BM21" s="38">
        <f t="shared" si="3"/>
        <v>1714166</v>
      </c>
      <c r="BN21" s="38">
        <f t="shared" si="3"/>
        <v>1373007</v>
      </c>
      <c r="BO21" s="39">
        <f t="shared" si="3"/>
        <v>1337303</v>
      </c>
      <c r="BP21" s="39">
        <f t="shared" si="3"/>
        <v>1507574</v>
      </c>
      <c r="BQ21" s="37"/>
      <c r="BR21" s="39">
        <f t="shared" ref="BR21:BV21" si="4">BR19</f>
        <v>4181390</v>
      </c>
      <c r="BS21" s="39">
        <f t="shared" si="4"/>
        <v>1171369</v>
      </c>
      <c r="BT21" s="39">
        <f t="shared" si="4"/>
        <v>1020599</v>
      </c>
      <c r="BU21" s="39">
        <f t="shared" si="4"/>
        <v>988101</v>
      </c>
      <c r="BV21" s="39">
        <f t="shared" si="4"/>
        <v>1001321</v>
      </c>
      <c r="BW21" s="37"/>
      <c r="BX21" s="39">
        <f t="shared" ref="BX21:CB21" si="5">BX19</f>
        <v>3616656</v>
      </c>
      <c r="BY21" s="38">
        <f t="shared" si="5"/>
        <v>947835</v>
      </c>
      <c r="BZ21" s="39">
        <f t="shared" si="5"/>
        <v>844910</v>
      </c>
      <c r="CA21" s="39">
        <f t="shared" si="5"/>
        <v>868296</v>
      </c>
      <c r="CB21" s="39">
        <f t="shared" si="5"/>
        <v>955615</v>
      </c>
      <c r="CC21" s="37"/>
      <c r="CD21" s="38">
        <f t="shared" ref="CD21:CH21" si="6">CD19</f>
        <v>4266175</v>
      </c>
      <c r="CE21" s="38">
        <f t="shared" si="6"/>
        <v>1094726</v>
      </c>
      <c r="CF21" s="38">
        <f t="shared" si="6"/>
        <v>985142</v>
      </c>
      <c r="CG21" s="38">
        <f t="shared" si="6"/>
        <v>1000653</v>
      </c>
      <c r="CH21" s="38">
        <f t="shared" si="6"/>
        <v>1185654</v>
      </c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</row>
    <row r="22" spans="1:98" s="90" customFormat="1" x14ac:dyDescent="0.2">
      <c r="A22" s="89" t="s">
        <v>99</v>
      </c>
      <c r="B22" s="49"/>
      <c r="C22" s="37"/>
      <c r="D22" s="49"/>
      <c r="E22" s="49"/>
      <c r="F22" s="49">
        <v>169529</v>
      </c>
      <c r="G22" s="49">
        <v>202505</v>
      </c>
      <c r="H22" s="49">
        <v>212857</v>
      </c>
      <c r="I22" s="37"/>
      <c r="J22" s="49">
        <v>-7251</v>
      </c>
      <c r="K22" s="49">
        <v>-237002</v>
      </c>
      <c r="L22" s="49">
        <v>35315</v>
      </c>
      <c r="M22" s="49">
        <v>115585</v>
      </c>
      <c r="N22" s="49">
        <v>78851</v>
      </c>
      <c r="O22" s="37"/>
      <c r="P22" s="49">
        <v>-32313</v>
      </c>
      <c r="Q22" s="49">
        <v>36521</v>
      </c>
      <c r="R22" s="49">
        <v>-138837</v>
      </c>
      <c r="S22" s="49">
        <v>70173</v>
      </c>
      <c r="T22" s="49">
        <v>-170</v>
      </c>
      <c r="U22" s="37"/>
      <c r="V22" s="49">
        <v>-78712</v>
      </c>
      <c r="W22" s="49">
        <v>-148768</v>
      </c>
      <c r="X22" s="49">
        <v>247649</v>
      </c>
      <c r="Y22" s="49">
        <v>15919</v>
      </c>
      <c r="Z22" s="49">
        <v>-193512</v>
      </c>
      <c r="AA22" s="37"/>
      <c r="AB22" s="49">
        <v>-244586</v>
      </c>
      <c r="AC22" s="49">
        <v>-356474</v>
      </c>
      <c r="AD22" s="49">
        <v>166671</v>
      </c>
      <c r="AE22" s="49">
        <v>-38810</v>
      </c>
      <c r="AF22" s="49">
        <v>46121</v>
      </c>
      <c r="AG22" s="37"/>
      <c r="AH22" s="49">
        <v>-16375</v>
      </c>
      <c r="AI22" s="49">
        <v>-74202</v>
      </c>
      <c r="AJ22" s="49">
        <v>18180</v>
      </c>
      <c r="AK22" s="49">
        <v>-70346</v>
      </c>
      <c r="AL22" s="49">
        <v>109993.45536170001</v>
      </c>
      <c r="AM22" s="37"/>
      <c r="AN22" s="49">
        <v>-51380</v>
      </c>
      <c r="AO22" s="49">
        <v>-109945</v>
      </c>
      <c r="AP22" s="49">
        <v>76919</v>
      </c>
      <c r="AQ22" s="49">
        <v>153</v>
      </c>
      <c r="AR22" s="49">
        <v>-18507</v>
      </c>
      <c r="AS22" s="37"/>
      <c r="AT22" s="49">
        <v>-76982</v>
      </c>
      <c r="AU22" s="49">
        <v>-114319</v>
      </c>
      <c r="AV22" s="49">
        <v>8532</v>
      </c>
      <c r="AW22" s="49">
        <v>-24343</v>
      </c>
      <c r="AX22" s="49">
        <v>53147.936197599978</v>
      </c>
      <c r="AY22" s="37"/>
      <c r="AZ22" s="49">
        <v>176813</v>
      </c>
      <c r="BA22" s="49">
        <v>46555</v>
      </c>
      <c r="BB22" s="49">
        <v>25661</v>
      </c>
      <c r="BC22" s="49">
        <v>53992</v>
      </c>
      <c r="BD22" s="49">
        <v>50605</v>
      </c>
      <c r="BE22" s="37"/>
      <c r="BF22" s="49">
        <v>153203</v>
      </c>
      <c r="BG22" s="49">
        <v>36063</v>
      </c>
      <c r="BH22" s="49">
        <v>66914</v>
      </c>
      <c r="BI22" s="49">
        <v>32582</v>
      </c>
      <c r="BJ22" s="49">
        <v>17644</v>
      </c>
      <c r="BK22" s="37"/>
      <c r="BL22" s="49">
        <v>125312</v>
      </c>
      <c r="BM22" s="49">
        <v>38262</v>
      </c>
      <c r="BN22" s="49">
        <v>6353</v>
      </c>
      <c r="BO22" s="48">
        <v>31018</v>
      </c>
      <c r="BP22" s="48">
        <v>49679</v>
      </c>
      <c r="BQ22" s="37"/>
      <c r="BR22" s="48">
        <v>105725</v>
      </c>
      <c r="BS22" s="48">
        <v>23480</v>
      </c>
      <c r="BT22" s="48">
        <v>-330</v>
      </c>
      <c r="BU22" s="48">
        <v>21672</v>
      </c>
      <c r="BV22" s="48">
        <v>60903</v>
      </c>
      <c r="BW22" s="37"/>
      <c r="BX22" s="49">
        <v>207613</v>
      </c>
      <c r="BY22" s="49">
        <v>8438</v>
      </c>
      <c r="BZ22" s="39">
        <v>42040</v>
      </c>
      <c r="CA22" s="49">
        <v>47668</v>
      </c>
      <c r="CB22" s="49">
        <v>109467</v>
      </c>
      <c r="CC22" s="37"/>
      <c r="CD22" s="49">
        <v>220280</v>
      </c>
      <c r="CE22" s="49">
        <v>37496</v>
      </c>
      <c r="CF22" s="49">
        <v>63908</v>
      </c>
      <c r="CG22" s="49">
        <v>76679</v>
      </c>
      <c r="CH22" s="49">
        <v>42197</v>
      </c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</row>
    <row r="23" spans="1:98" s="117" customFormat="1" x14ac:dyDescent="0.2">
      <c r="A23" s="36" t="s">
        <v>100</v>
      </c>
      <c r="B23" s="38"/>
      <c r="C23" s="37"/>
      <c r="D23" s="38"/>
      <c r="E23" s="38"/>
      <c r="F23" s="38">
        <v>857</v>
      </c>
      <c r="G23" s="38">
        <v>845</v>
      </c>
      <c r="H23" s="38">
        <v>761</v>
      </c>
      <c r="I23" s="37"/>
      <c r="J23" s="38">
        <v>3175</v>
      </c>
      <c r="K23" s="38">
        <v>876</v>
      </c>
      <c r="L23" s="38">
        <v>807</v>
      </c>
      <c r="M23" s="38">
        <v>777</v>
      </c>
      <c r="N23" s="38">
        <v>715</v>
      </c>
      <c r="O23" s="37"/>
      <c r="P23" s="38">
        <v>2463</v>
      </c>
      <c r="Q23" s="38">
        <v>869</v>
      </c>
      <c r="R23" s="38">
        <v>519</v>
      </c>
      <c r="S23" s="38">
        <v>486</v>
      </c>
      <c r="T23" s="38">
        <v>589</v>
      </c>
      <c r="U23" s="37"/>
      <c r="V23" s="38">
        <v>2712</v>
      </c>
      <c r="W23" s="38">
        <v>698</v>
      </c>
      <c r="X23" s="38">
        <v>670</v>
      </c>
      <c r="Y23" s="38">
        <v>659</v>
      </c>
      <c r="Z23" s="38">
        <v>685</v>
      </c>
      <c r="AA23" s="37"/>
      <c r="AB23" s="38">
        <v>3060</v>
      </c>
      <c r="AC23" s="38">
        <v>788</v>
      </c>
      <c r="AD23" s="38">
        <v>673</v>
      </c>
      <c r="AE23" s="38">
        <v>735</v>
      </c>
      <c r="AF23" s="38">
        <v>864</v>
      </c>
      <c r="AG23" s="37"/>
      <c r="AH23" s="38">
        <v>1540</v>
      </c>
      <c r="AI23" s="38">
        <v>509</v>
      </c>
      <c r="AJ23" s="38">
        <v>368</v>
      </c>
      <c r="AK23" s="38">
        <v>344</v>
      </c>
      <c r="AL23" s="38">
        <v>319</v>
      </c>
      <c r="AM23" s="37"/>
      <c r="AN23" s="38">
        <v>1711</v>
      </c>
      <c r="AO23" s="38">
        <v>451</v>
      </c>
      <c r="AP23" s="38">
        <v>440</v>
      </c>
      <c r="AQ23" s="38">
        <v>585</v>
      </c>
      <c r="AR23" s="38">
        <v>235</v>
      </c>
      <c r="AS23" s="37"/>
      <c r="AT23" s="38">
        <v>666</v>
      </c>
      <c r="AU23" s="38">
        <v>181</v>
      </c>
      <c r="AV23" s="38">
        <v>192</v>
      </c>
      <c r="AW23" s="38">
        <v>151</v>
      </c>
      <c r="AX23" s="38">
        <v>142.0521516</v>
      </c>
      <c r="AY23" s="37"/>
      <c r="AZ23" s="38">
        <v>955</v>
      </c>
      <c r="BA23" s="38">
        <v>242</v>
      </c>
      <c r="BB23" s="38">
        <v>258</v>
      </c>
      <c r="BC23" s="38">
        <v>238</v>
      </c>
      <c r="BD23" s="38">
        <v>217</v>
      </c>
      <c r="BE23" s="37"/>
      <c r="BF23" s="38">
        <v>793</v>
      </c>
      <c r="BG23" s="38">
        <v>243</v>
      </c>
      <c r="BH23" s="38">
        <v>216</v>
      </c>
      <c r="BI23" s="38">
        <v>169</v>
      </c>
      <c r="BJ23" s="38">
        <v>165</v>
      </c>
      <c r="BK23" s="37"/>
      <c r="BL23" s="38">
        <v>783</v>
      </c>
      <c r="BM23" s="38">
        <v>194</v>
      </c>
      <c r="BN23" s="38">
        <v>221</v>
      </c>
      <c r="BO23" s="39">
        <v>179</v>
      </c>
      <c r="BP23" s="39">
        <v>189</v>
      </c>
      <c r="BQ23" s="37"/>
      <c r="BR23" s="39">
        <v>757</v>
      </c>
      <c r="BS23" s="39">
        <v>211</v>
      </c>
      <c r="BT23" s="39">
        <v>198</v>
      </c>
      <c r="BU23" s="39">
        <v>149</v>
      </c>
      <c r="BV23" s="39">
        <v>199</v>
      </c>
      <c r="BW23" s="62"/>
      <c r="BX23" s="56">
        <v>625</v>
      </c>
      <c r="BY23" s="39">
        <v>237</v>
      </c>
      <c r="BZ23" s="39">
        <v>133</v>
      </c>
      <c r="CA23" s="56">
        <v>135</v>
      </c>
      <c r="CB23" s="56">
        <v>120</v>
      </c>
      <c r="CC23" s="37"/>
      <c r="CD23" s="57">
        <v>425</v>
      </c>
      <c r="CE23" s="38">
        <v>101</v>
      </c>
      <c r="CF23" s="57">
        <v>150</v>
      </c>
      <c r="CG23" s="57">
        <v>90</v>
      </c>
      <c r="CH23" s="57">
        <v>84</v>
      </c>
      <c r="CI23" s="37"/>
      <c r="CJ23" s="37"/>
      <c r="CK23" s="37"/>
      <c r="CL23" s="62"/>
      <c r="CM23" s="62"/>
      <c r="CN23" s="62"/>
      <c r="CO23" s="62"/>
      <c r="CP23" s="62"/>
      <c r="CQ23" s="62"/>
      <c r="CR23" s="62"/>
      <c r="CS23" s="62"/>
      <c r="CT23" s="62"/>
    </row>
    <row r="24" spans="1:98" s="117" customFormat="1" x14ac:dyDescent="0.2">
      <c r="A24" s="48" t="s">
        <v>85</v>
      </c>
      <c r="B24" s="49"/>
      <c r="C24" s="37"/>
      <c r="D24" s="49"/>
      <c r="E24" s="49"/>
      <c r="F24" s="49">
        <v>170386</v>
      </c>
      <c r="G24" s="49">
        <v>203350</v>
      </c>
      <c r="H24" s="49">
        <v>213618</v>
      </c>
      <c r="I24" s="37"/>
      <c r="J24" s="49">
        <v>-4076</v>
      </c>
      <c r="K24" s="49">
        <v>-236126</v>
      </c>
      <c r="L24" s="49">
        <v>36122</v>
      </c>
      <c r="M24" s="49">
        <v>116362</v>
      </c>
      <c r="N24" s="49">
        <v>79566</v>
      </c>
      <c r="O24" s="37"/>
      <c r="P24" s="49">
        <v>-29850</v>
      </c>
      <c r="Q24" s="49">
        <v>37390</v>
      </c>
      <c r="R24" s="49">
        <v>-138318</v>
      </c>
      <c r="S24" s="49">
        <v>70659</v>
      </c>
      <c r="T24" s="49">
        <v>419</v>
      </c>
      <c r="U24" s="37"/>
      <c r="V24" s="49">
        <v>-76000</v>
      </c>
      <c r="W24" s="49">
        <v>-148070</v>
      </c>
      <c r="X24" s="49">
        <v>248319</v>
      </c>
      <c r="Y24" s="49">
        <v>16578</v>
      </c>
      <c r="Z24" s="49">
        <v>-192827</v>
      </c>
      <c r="AA24" s="37"/>
      <c r="AB24" s="49">
        <v>-241526</v>
      </c>
      <c r="AC24" s="49">
        <v>-355686</v>
      </c>
      <c r="AD24" s="49">
        <v>167344</v>
      </c>
      <c r="AE24" s="49">
        <v>-38075</v>
      </c>
      <c r="AF24" s="49">
        <v>46985</v>
      </c>
      <c r="AG24" s="37"/>
      <c r="AH24" s="49">
        <v>-14835</v>
      </c>
      <c r="AI24" s="49">
        <v>-73693</v>
      </c>
      <c r="AJ24" s="49">
        <v>18548</v>
      </c>
      <c r="AK24" s="49">
        <v>-70002</v>
      </c>
      <c r="AL24" s="49">
        <v>110312.20714890002</v>
      </c>
      <c r="AM24" s="37"/>
      <c r="AN24" s="49">
        <v>-49669</v>
      </c>
      <c r="AO24" s="49">
        <v>-109494</v>
      </c>
      <c r="AP24" s="49">
        <v>77359</v>
      </c>
      <c r="AQ24" s="49">
        <v>738</v>
      </c>
      <c r="AR24" s="49">
        <v>-18272</v>
      </c>
      <c r="AS24" s="37"/>
      <c r="AT24" s="49">
        <v>-76316</v>
      </c>
      <c r="AU24" s="49">
        <v>-114138</v>
      </c>
      <c r="AV24" s="49">
        <v>8724</v>
      </c>
      <c r="AW24" s="49">
        <v>-24192</v>
      </c>
      <c r="AX24" s="49">
        <v>53289.988349199994</v>
      </c>
      <c r="AY24" s="37"/>
      <c r="AZ24" s="49">
        <v>177768</v>
      </c>
      <c r="BA24" s="49">
        <v>46797</v>
      </c>
      <c r="BB24" s="49">
        <v>25919</v>
      </c>
      <c r="BC24" s="49">
        <v>54230</v>
      </c>
      <c r="BD24" s="49">
        <v>50822</v>
      </c>
      <c r="BE24" s="37"/>
      <c r="BF24" s="49">
        <v>153996</v>
      </c>
      <c r="BG24" s="49">
        <v>36306</v>
      </c>
      <c r="BH24" s="49">
        <v>67130</v>
      </c>
      <c r="BI24" s="49">
        <v>32751</v>
      </c>
      <c r="BJ24" s="49">
        <v>17809</v>
      </c>
      <c r="BK24" s="37"/>
      <c r="BL24" s="49">
        <v>126095</v>
      </c>
      <c r="BM24" s="49">
        <v>38456</v>
      </c>
      <c r="BN24" s="49">
        <v>6574</v>
      </c>
      <c r="BO24" s="48">
        <v>31197</v>
      </c>
      <c r="BP24" s="48">
        <v>49868</v>
      </c>
      <c r="BQ24" s="37"/>
      <c r="BR24" s="48">
        <v>106482</v>
      </c>
      <c r="BS24" s="48">
        <v>23691</v>
      </c>
      <c r="BT24" s="48">
        <v>-132</v>
      </c>
      <c r="BU24" s="48">
        <v>21821</v>
      </c>
      <c r="BV24" s="48">
        <v>61102</v>
      </c>
      <c r="BW24" s="62"/>
      <c r="BX24" s="48">
        <v>208238</v>
      </c>
      <c r="BY24" s="48">
        <v>8675</v>
      </c>
      <c r="BZ24" s="48">
        <v>42173</v>
      </c>
      <c r="CA24" s="48">
        <v>47803</v>
      </c>
      <c r="CB24" s="48">
        <v>109587</v>
      </c>
      <c r="CC24" s="37"/>
      <c r="CD24" s="49">
        <v>220705</v>
      </c>
      <c r="CE24" s="49">
        <v>37597</v>
      </c>
      <c r="CF24" s="49">
        <v>64058</v>
      </c>
      <c r="CG24" s="49">
        <v>76769</v>
      </c>
      <c r="CH24" s="49">
        <v>42281</v>
      </c>
      <c r="CI24" s="37"/>
      <c r="CJ24" s="37"/>
      <c r="CK24" s="37"/>
      <c r="CL24" s="62"/>
      <c r="CM24" s="62"/>
      <c r="CN24" s="62"/>
      <c r="CO24" s="62"/>
      <c r="CP24" s="62"/>
      <c r="CQ24" s="62"/>
      <c r="CR24" s="62"/>
      <c r="CS24" s="62"/>
      <c r="CT24" s="62"/>
    </row>
    <row r="25" spans="1:98" s="90" customFormat="1" x14ac:dyDescent="0.2">
      <c r="A25" s="48" t="s">
        <v>101</v>
      </c>
      <c r="B25" s="49"/>
      <c r="C25" s="23"/>
      <c r="D25" s="49"/>
      <c r="E25" s="49"/>
      <c r="F25" s="49"/>
      <c r="G25" s="49"/>
      <c r="H25" s="49"/>
      <c r="I25" s="23"/>
      <c r="J25" s="49">
        <v>812</v>
      </c>
      <c r="K25" s="49">
        <v>812</v>
      </c>
      <c r="L25" s="49"/>
      <c r="M25" s="49"/>
      <c r="N25" s="49"/>
      <c r="O25" s="23"/>
      <c r="P25" s="49">
        <v>429</v>
      </c>
      <c r="Q25" s="49">
        <v>367</v>
      </c>
      <c r="R25" s="49">
        <v>36</v>
      </c>
      <c r="S25" s="49">
        <v>26</v>
      </c>
      <c r="T25" s="49"/>
      <c r="U25" s="23"/>
      <c r="V25" s="49">
        <v>1374.7</v>
      </c>
      <c r="W25" s="49"/>
      <c r="X25" s="49"/>
      <c r="Y25" s="49">
        <v>433</v>
      </c>
      <c r="Z25" s="49">
        <v>942</v>
      </c>
      <c r="AA25" s="23"/>
      <c r="AB25" s="49">
        <v>2134.6999999999998</v>
      </c>
      <c r="AC25" s="49">
        <v>654.4</v>
      </c>
      <c r="AD25" s="49">
        <v>195.3</v>
      </c>
      <c r="AE25" s="49">
        <v>549</v>
      </c>
      <c r="AF25" s="49">
        <v>736</v>
      </c>
      <c r="AG25" s="23"/>
      <c r="AH25" s="49">
        <v>711</v>
      </c>
      <c r="AI25" s="49">
        <v>0</v>
      </c>
      <c r="AJ25" s="49">
        <v>34.200000000000045</v>
      </c>
      <c r="AK25" s="49">
        <v>662.26472000000001</v>
      </c>
      <c r="AL25" s="49">
        <v>14.117990000000191</v>
      </c>
      <c r="AM25" s="23"/>
      <c r="AN25" s="49">
        <v>727.4</v>
      </c>
      <c r="AO25" s="49">
        <v>691.4</v>
      </c>
      <c r="AP25" s="49">
        <v>2.5</v>
      </c>
      <c r="AQ25" s="49">
        <v>1.5</v>
      </c>
      <c r="AR25" s="49">
        <v>32</v>
      </c>
      <c r="AS25" s="23"/>
      <c r="AT25" s="163">
        <v>1815</v>
      </c>
      <c r="AU25" s="163">
        <v>9</v>
      </c>
      <c r="AV25" s="163">
        <v>1393</v>
      </c>
      <c r="AW25" s="163">
        <v>413</v>
      </c>
      <c r="AX25" s="163"/>
      <c r="AY25" s="23"/>
      <c r="AZ25" s="49">
        <v>283</v>
      </c>
      <c r="BA25" s="49">
        <v>0</v>
      </c>
      <c r="BB25" s="49">
        <v>95</v>
      </c>
      <c r="BC25" s="49">
        <v>0</v>
      </c>
      <c r="BD25" s="49">
        <v>188</v>
      </c>
      <c r="BE25" s="37"/>
      <c r="BF25" s="49">
        <v>15219</v>
      </c>
      <c r="BG25" s="49">
        <v>14071</v>
      </c>
      <c r="BH25" s="49">
        <v>232</v>
      </c>
      <c r="BI25" s="49">
        <v>769</v>
      </c>
      <c r="BJ25" s="49">
        <v>143</v>
      </c>
      <c r="BK25" s="37"/>
      <c r="BL25" s="49">
        <v>26520</v>
      </c>
      <c r="BM25" s="49">
        <v>2671</v>
      </c>
      <c r="BN25" s="49">
        <v>6775</v>
      </c>
      <c r="BO25" s="48">
        <v>17027</v>
      </c>
      <c r="BP25" s="48">
        <v>46</v>
      </c>
      <c r="BQ25" s="37"/>
      <c r="BR25" s="49">
        <v>4057</v>
      </c>
      <c r="BS25" s="49">
        <v>1092</v>
      </c>
      <c r="BT25" s="49">
        <v>412</v>
      </c>
      <c r="BU25" s="49">
        <v>643</v>
      </c>
      <c r="BV25" s="49">
        <v>1911</v>
      </c>
      <c r="BW25" s="37"/>
      <c r="BX25" s="49">
        <v>6204</v>
      </c>
      <c r="BY25" s="49">
        <v>4665</v>
      </c>
      <c r="BZ25" s="49">
        <v>361</v>
      </c>
      <c r="CA25" s="49">
        <v>295</v>
      </c>
      <c r="CB25" s="49">
        <v>883</v>
      </c>
      <c r="CC25" s="37"/>
      <c r="CD25" s="49">
        <v>323</v>
      </c>
      <c r="CE25" s="49">
        <v>4</v>
      </c>
      <c r="CF25" s="49">
        <v>313</v>
      </c>
      <c r="CG25" s="92">
        <v>0</v>
      </c>
      <c r="CH25" s="49">
        <v>6</v>
      </c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</row>
    <row r="26" spans="1:98" s="90" customForma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122"/>
      <c r="W26" s="122"/>
      <c r="X26" s="122"/>
      <c r="Y26" s="122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</row>
    <row r="27" spans="1:98" s="90" customFormat="1" x14ac:dyDescent="0.2">
      <c r="A27" s="89" t="s">
        <v>564</v>
      </c>
      <c r="B27" s="38"/>
      <c r="C27" s="37"/>
      <c r="D27" s="38"/>
      <c r="E27" s="38"/>
      <c r="F27" s="38"/>
      <c r="G27" s="38"/>
      <c r="H27" s="38"/>
      <c r="I27" s="37"/>
      <c r="J27" s="38"/>
      <c r="K27" s="38"/>
      <c r="L27" s="38"/>
      <c r="M27" s="38"/>
      <c r="N27" s="38"/>
      <c r="O27" s="37"/>
      <c r="P27" s="38"/>
      <c r="Q27" s="38"/>
      <c r="R27" s="38"/>
      <c r="S27" s="38"/>
      <c r="T27" s="38"/>
      <c r="U27" s="37"/>
      <c r="V27" s="201"/>
      <c r="W27" s="201"/>
      <c r="X27" s="201"/>
      <c r="Y27" s="201"/>
      <c r="Z27" s="38"/>
      <c r="AA27" s="37"/>
      <c r="AB27" s="38"/>
      <c r="AC27" s="38"/>
      <c r="AD27" s="38"/>
      <c r="AE27" s="38"/>
      <c r="AF27" s="38"/>
      <c r="AG27" s="37"/>
      <c r="AH27" s="38"/>
      <c r="AI27" s="38"/>
      <c r="AJ27" s="38"/>
      <c r="AK27" s="38"/>
      <c r="AL27" s="38"/>
      <c r="AM27" s="37"/>
      <c r="AN27" s="38"/>
      <c r="AO27" s="38"/>
      <c r="AP27" s="38"/>
      <c r="AQ27" s="38"/>
      <c r="AR27" s="38"/>
      <c r="AS27" s="37"/>
      <c r="AT27" s="38"/>
      <c r="AU27" s="38"/>
      <c r="AV27" s="38"/>
      <c r="AW27" s="38"/>
      <c r="AX27" s="38"/>
      <c r="AY27" s="37"/>
      <c r="AZ27" s="38"/>
      <c r="BA27" s="38"/>
      <c r="BB27" s="38"/>
      <c r="BC27" s="38"/>
      <c r="BD27" s="38"/>
      <c r="BE27" s="37"/>
      <c r="BF27" s="38"/>
      <c r="BG27" s="38"/>
      <c r="BH27" s="38"/>
      <c r="BI27" s="38"/>
      <c r="BJ27" s="38"/>
      <c r="BK27" s="37"/>
      <c r="BL27" s="38"/>
      <c r="BM27" s="38"/>
      <c r="BN27" s="38"/>
      <c r="BO27" s="39"/>
      <c r="BP27" s="39"/>
      <c r="BQ27" s="37"/>
      <c r="BR27" s="48"/>
      <c r="BS27" s="48"/>
      <c r="BT27" s="48"/>
      <c r="BU27" s="48"/>
      <c r="BV27" s="48"/>
      <c r="BW27" s="62"/>
      <c r="BX27" s="48"/>
      <c r="BY27" s="48"/>
      <c r="BZ27" s="48"/>
      <c r="CA27" s="48"/>
      <c r="CB27" s="48"/>
      <c r="CC27" s="62"/>
      <c r="CD27" s="48"/>
      <c r="CE27" s="48"/>
      <c r="CF27" s="48"/>
      <c r="CG27" s="48"/>
      <c r="CH27" s="48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</row>
    <row r="28" spans="1:98" s="90" customFormat="1" x14ac:dyDescent="0.2">
      <c r="A28" s="36" t="s">
        <v>436</v>
      </c>
      <c r="B28" s="49">
        <v>3389994</v>
      </c>
      <c r="C28" s="23"/>
      <c r="D28" s="38">
        <v>12539835</v>
      </c>
      <c r="E28" s="38">
        <v>3380169</v>
      </c>
      <c r="F28" s="49"/>
      <c r="G28" s="49"/>
      <c r="H28" s="49">
        <v>3272443</v>
      </c>
      <c r="I28" s="23"/>
      <c r="J28" s="38">
        <v>14105649</v>
      </c>
      <c r="K28" s="38">
        <v>3636738</v>
      </c>
      <c r="L28" s="49"/>
      <c r="M28" s="49"/>
      <c r="N28" s="49"/>
      <c r="O28" s="23"/>
      <c r="P28" s="49"/>
      <c r="Q28" s="49"/>
      <c r="R28" s="49"/>
      <c r="S28" s="49"/>
      <c r="T28" s="49"/>
      <c r="U28" s="23"/>
      <c r="V28" s="49"/>
      <c r="W28" s="49"/>
      <c r="X28" s="49"/>
      <c r="Y28" s="49"/>
      <c r="Z28" s="49"/>
      <c r="AA28" s="23"/>
      <c r="AB28" s="49"/>
      <c r="AC28" s="49"/>
      <c r="AD28" s="49"/>
      <c r="AE28" s="49"/>
      <c r="AF28" s="49"/>
      <c r="AG28" s="23"/>
      <c r="AH28" s="49"/>
      <c r="AI28" s="49"/>
      <c r="AJ28" s="49"/>
      <c r="AK28" s="49"/>
      <c r="AL28" s="49"/>
      <c r="AM28" s="23"/>
      <c r="AN28" s="49"/>
      <c r="AO28" s="49"/>
      <c r="AP28" s="49"/>
      <c r="AQ28" s="49"/>
      <c r="AR28" s="49"/>
      <c r="AS28" s="23"/>
      <c r="AT28" s="163"/>
      <c r="AU28" s="163"/>
      <c r="AV28" s="163"/>
      <c r="AW28" s="163"/>
      <c r="AX28" s="163"/>
      <c r="AY28" s="23"/>
      <c r="AZ28" s="49"/>
      <c r="BA28" s="49"/>
      <c r="BB28" s="49"/>
      <c r="BC28" s="49"/>
      <c r="BD28" s="49"/>
      <c r="BE28" s="37"/>
      <c r="BF28" s="49"/>
      <c r="BG28" s="49"/>
      <c r="BH28" s="49"/>
      <c r="BI28" s="49"/>
      <c r="BJ28" s="49"/>
      <c r="BK28" s="37"/>
      <c r="BL28" s="49"/>
      <c r="BM28" s="49"/>
      <c r="BN28" s="49"/>
      <c r="BO28" s="48"/>
      <c r="BP28" s="48"/>
      <c r="BQ28" s="37"/>
      <c r="BR28" s="49"/>
      <c r="BS28" s="49"/>
      <c r="BT28" s="49"/>
      <c r="BU28" s="49"/>
      <c r="BV28" s="49"/>
      <c r="BW28" s="37"/>
      <c r="BX28" s="49"/>
      <c r="BY28" s="49"/>
      <c r="BZ28" s="49"/>
      <c r="CA28" s="49"/>
      <c r="CB28" s="49"/>
      <c r="CC28" s="37"/>
      <c r="CD28" s="49"/>
      <c r="CE28" s="49"/>
      <c r="CF28" s="49"/>
      <c r="CG28" s="92"/>
      <c r="CH28" s="49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</row>
    <row r="29" spans="1:98" s="90" customFormat="1" x14ac:dyDescent="0.2">
      <c r="A29" s="36" t="s">
        <v>419</v>
      </c>
      <c r="B29" s="49">
        <v>3103</v>
      </c>
      <c r="C29" s="23"/>
      <c r="D29" s="38">
        <v>579022</v>
      </c>
      <c r="E29" s="38">
        <v>115137</v>
      </c>
      <c r="F29" s="49"/>
      <c r="G29" s="49"/>
      <c r="H29" s="49">
        <v>169200</v>
      </c>
      <c r="I29" s="23"/>
      <c r="J29" s="38">
        <v>1498703</v>
      </c>
      <c r="K29" s="38">
        <v>426074</v>
      </c>
      <c r="L29" s="49"/>
      <c r="M29" s="49"/>
      <c r="N29" s="49"/>
      <c r="O29" s="23"/>
      <c r="P29" s="49"/>
      <c r="Q29" s="49"/>
      <c r="R29" s="49"/>
      <c r="S29" s="49"/>
      <c r="T29" s="49"/>
      <c r="U29" s="23"/>
      <c r="V29" s="49"/>
      <c r="W29" s="49"/>
      <c r="X29" s="49"/>
      <c r="Y29" s="49"/>
      <c r="Z29" s="49"/>
      <c r="AA29" s="23"/>
      <c r="AB29" s="49"/>
      <c r="AC29" s="49"/>
      <c r="AD29" s="49"/>
      <c r="AE29" s="49"/>
      <c r="AF29" s="49"/>
      <c r="AG29" s="23"/>
      <c r="AH29" s="49"/>
      <c r="AI29" s="49"/>
      <c r="AJ29" s="49"/>
      <c r="AK29" s="49"/>
      <c r="AL29" s="49"/>
      <c r="AM29" s="23"/>
      <c r="AN29" s="49"/>
      <c r="AO29" s="49"/>
      <c r="AP29" s="49"/>
      <c r="AQ29" s="49"/>
      <c r="AR29" s="49"/>
      <c r="AS29" s="23"/>
      <c r="AT29" s="163"/>
      <c r="AU29" s="163"/>
      <c r="AV29" s="163"/>
      <c r="AW29" s="163"/>
      <c r="AX29" s="163"/>
      <c r="AY29" s="23"/>
      <c r="AZ29" s="49"/>
      <c r="BA29" s="49"/>
      <c r="BB29" s="49"/>
      <c r="BC29" s="49"/>
      <c r="BD29" s="49"/>
      <c r="BE29" s="37"/>
      <c r="BF29" s="49"/>
      <c r="BG29" s="49"/>
      <c r="BH29" s="49"/>
      <c r="BI29" s="49"/>
      <c r="BJ29" s="49"/>
      <c r="BK29" s="37"/>
      <c r="BL29" s="49"/>
      <c r="BM29" s="49"/>
      <c r="BN29" s="49"/>
      <c r="BO29" s="48"/>
      <c r="BP29" s="48"/>
      <c r="BQ29" s="37"/>
      <c r="BR29" s="49"/>
      <c r="BS29" s="49"/>
      <c r="BT29" s="49"/>
      <c r="BU29" s="49"/>
      <c r="BV29" s="49"/>
      <c r="BW29" s="37"/>
      <c r="BX29" s="49"/>
      <c r="BY29" s="49"/>
      <c r="BZ29" s="49"/>
      <c r="CA29" s="49"/>
      <c r="CB29" s="49"/>
      <c r="CC29" s="37"/>
      <c r="CD29" s="49"/>
      <c r="CE29" s="49"/>
      <c r="CF29" s="49"/>
      <c r="CG29" s="92"/>
      <c r="CH29" s="49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</row>
    <row r="30" spans="1:98" s="90" customFormat="1" x14ac:dyDescent="0.2">
      <c r="A30" s="36" t="s">
        <v>422</v>
      </c>
      <c r="B30" s="49">
        <v>3393097</v>
      </c>
      <c r="C30" s="23"/>
      <c r="D30" s="38">
        <v>13118857</v>
      </c>
      <c r="E30" s="38">
        <v>3495306</v>
      </c>
      <c r="F30" s="49"/>
      <c r="G30" s="49"/>
      <c r="H30" s="49">
        <v>3441643</v>
      </c>
      <c r="I30" s="23"/>
      <c r="J30" s="38">
        <v>15604352</v>
      </c>
      <c r="K30" s="38">
        <v>4062812</v>
      </c>
      <c r="L30" s="49"/>
      <c r="M30" s="49"/>
      <c r="N30" s="49"/>
      <c r="O30" s="23"/>
      <c r="P30" s="49"/>
      <c r="Q30" s="49"/>
      <c r="R30" s="49"/>
      <c r="S30" s="49"/>
      <c r="T30" s="49"/>
      <c r="U30" s="23"/>
      <c r="V30" s="49"/>
      <c r="W30" s="49"/>
      <c r="X30" s="49"/>
      <c r="Y30" s="49"/>
      <c r="Z30" s="49"/>
      <c r="AA30" s="23"/>
      <c r="AB30" s="49"/>
      <c r="AC30" s="49"/>
      <c r="AD30" s="49"/>
      <c r="AE30" s="49"/>
      <c r="AF30" s="49"/>
      <c r="AG30" s="23"/>
      <c r="AH30" s="49"/>
      <c r="AI30" s="49"/>
      <c r="AJ30" s="49"/>
      <c r="AK30" s="49"/>
      <c r="AL30" s="49"/>
      <c r="AM30" s="23"/>
      <c r="AN30" s="49"/>
      <c r="AO30" s="49"/>
      <c r="AP30" s="49"/>
      <c r="AQ30" s="49"/>
      <c r="AR30" s="49"/>
      <c r="AS30" s="23"/>
      <c r="AT30" s="163"/>
      <c r="AU30" s="163"/>
      <c r="AV30" s="163"/>
      <c r="AW30" s="163"/>
      <c r="AX30" s="163"/>
      <c r="AY30" s="23"/>
      <c r="AZ30" s="49"/>
      <c r="BA30" s="49"/>
      <c r="BB30" s="49"/>
      <c r="BC30" s="49"/>
      <c r="BD30" s="49"/>
      <c r="BE30" s="37"/>
      <c r="BF30" s="49"/>
      <c r="BG30" s="49"/>
      <c r="BH30" s="49"/>
      <c r="BI30" s="49"/>
      <c r="BJ30" s="49"/>
      <c r="BK30" s="37"/>
      <c r="BL30" s="49"/>
      <c r="BM30" s="49"/>
      <c r="BN30" s="49"/>
      <c r="BO30" s="48"/>
      <c r="BP30" s="48"/>
      <c r="BQ30" s="37"/>
      <c r="BR30" s="49"/>
      <c r="BS30" s="49"/>
      <c r="BT30" s="49"/>
      <c r="BU30" s="49"/>
      <c r="BV30" s="49"/>
      <c r="BW30" s="37"/>
      <c r="BX30" s="49"/>
      <c r="BY30" s="49"/>
      <c r="BZ30" s="49"/>
      <c r="CA30" s="49"/>
      <c r="CB30" s="49"/>
      <c r="CC30" s="37"/>
      <c r="CD30" s="49"/>
      <c r="CE30" s="49"/>
      <c r="CF30" s="49"/>
      <c r="CG30" s="92"/>
      <c r="CH30" s="49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</row>
    <row r="31" spans="1:98" s="90" customFormat="1" x14ac:dyDescent="0.2">
      <c r="A31" s="89" t="s">
        <v>99</v>
      </c>
      <c r="B31" s="49">
        <v>71608</v>
      </c>
      <c r="C31" s="23"/>
      <c r="D31" s="49">
        <v>193540</v>
      </c>
      <c r="E31" s="49">
        <v>-379935</v>
      </c>
      <c r="F31" s="49"/>
      <c r="G31" s="49"/>
      <c r="H31" s="49">
        <v>212575</v>
      </c>
      <c r="I31" s="23"/>
      <c r="J31" s="49">
        <v>-30407</v>
      </c>
      <c r="K31" s="49">
        <v>-198665</v>
      </c>
      <c r="L31" s="49"/>
      <c r="M31" s="49"/>
      <c r="N31" s="49"/>
      <c r="O31" s="23"/>
      <c r="P31" s="49"/>
      <c r="Q31" s="49"/>
      <c r="R31" s="49"/>
      <c r="S31" s="49"/>
      <c r="T31" s="49"/>
      <c r="U31" s="23"/>
      <c r="V31" s="49"/>
      <c r="W31" s="49"/>
      <c r="X31" s="49"/>
      <c r="Y31" s="49"/>
      <c r="Z31" s="49"/>
      <c r="AA31" s="23"/>
      <c r="AB31" s="49"/>
      <c r="AC31" s="49"/>
      <c r="AD31" s="49"/>
      <c r="AE31" s="49"/>
      <c r="AF31" s="49"/>
      <c r="AG31" s="23"/>
      <c r="AH31" s="49"/>
      <c r="AI31" s="49"/>
      <c r="AJ31" s="49"/>
      <c r="AK31" s="49"/>
      <c r="AL31" s="49"/>
      <c r="AM31" s="23"/>
      <c r="AN31" s="49"/>
      <c r="AO31" s="49"/>
      <c r="AP31" s="49"/>
      <c r="AQ31" s="49"/>
      <c r="AR31" s="49"/>
      <c r="AS31" s="23"/>
      <c r="AT31" s="163"/>
      <c r="AU31" s="163"/>
      <c r="AV31" s="163"/>
      <c r="AW31" s="163"/>
      <c r="AX31" s="163"/>
      <c r="AY31" s="23"/>
      <c r="AZ31" s="49"/>
      <c r="BA31" s="49"/>
      <c r="BB31" s="49"/>
      <c r="BC31" s="49"/>
      <c r="BD31" s="49"/>
      <c r="BE31" s="37"/>
      <c r="BF31" s="49"/>
      <c r="BG31" s="49"/>
      <c r="BH31" s="49"/>
      <c r="BI31" s="49"/>
      <c r="BJ31" s="49"/>
      <c r="BK31" s="37"/>
      <c r="BL31" s="49"/>
      <c r="BM31" s="49"/>
      <c r="BN31" s="49"/>
      <c r="BO31" s="48"/>
      <c r="BP31" s="48"/>
      <c r="BQ31" s="37"/>
      <c r="BR31" s="49"/>
      <c r="BS31" s="49"/>
      <c r="BT31" s="49"/>
      <c r="BU31" s="49"/>
      <c r="BV31" s="49"/>
      <c r="BW31" s="37"/>
      <c r="BX31" s="49"/>
      <c r="BY31" s="49"/>
      <c r="BZ31" s="49"/>
      <c r="CA31" s="49"/>
      <c r="CB31" s="49"/>
      <c r="CC31" s="37"/>
      <c r="CD31" s="49"/>
      <c r="CE31" s="49"/>
      <c r="CF31" s="49"/>
      <c r="CG31" s="92"/>
      <c r="CH31" s="49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</row>
    <row r="32" spans="1:98" s="90" customFormat="1" x14ac:dyDescent="0.2">
      <c r="A32" s="36" t="s">
        <v>100</v>
      </c>
      <c r="B32" s="49">
        <v>531</v>
      </c>
      <c r="C32" s="23"/>
      <c r="D32" s="38">
        <v>1639</v>
      </c>
      <c r="E32" s="38">
        <v>691</v>
      </c>
      <c r="F32" s="49"/>
      <c r="G32" s="49"/>
      <c r="H32" s="49">
        <v>276</v>
      </c>
      <c r="I32" s="23"/>
      <c r="J32" s="38">
        <v>1263</v>
      </c>
      <c r="K32" s="38">
        <v>407</v>
      </c>
      <c r="L32" s="49"/>
      <c r="M32" s="49"/>
      <c r="N32" s="49"/>
      <c r="O32" s="23"/>
      <c r="P32" s="49"/>
      <c r="Q32" s="49"/>
      <c r="R32" s="49"/>
      <c r="S32" s="49"/>
      <c r="T32" s="49"/>
      <c r="U32" s="23"/>
      <c r="V32" s="49"/>
      <c r="W32" s="49"/>
      <c r="X32" s="49"/>
      <c r="Y32" s="49"/>
      <c r="Z32" s="49"/>
      <c r="AA32" s="23"/>
      <c r="AB32" s="49"/>
      <c r="AC32" s="49"/>
      <c r="AD32" s="49"/>
      <c r="AE32" s="49"/>
      <c r="AF32" s="49"/>
      <c r="AG32" s="23"/>
      <c r="AH32" s="49"/>
      <c r="AI32" s="49"/>
      <c r="AJ32" s="49"/>
      <c r="AK32" s="49"/>
      <c r="AL32" s="49"/>
      <c r="AM32" s="23"/>
      <c r="AN32" s="49"/>
      <c r="AO32" s="49"/>
      <c r="AP32" s="49"/>
      <c r="AQ32" s="49"/>
      <c r="AR32" s="49"/>
      <c r="AS32" s="23"/>
      <c r="AT32" s="163"/>
      <c r="AU32" s="163"/>
      <c r="AV32" s="163"/>
      <c r="AW32" s="163"/>
      <c r="AX32" s="163"/>
      <c r="AY32" s="23"/>
      <c r="AZ32" s="49"/>
      <c r="BA32" s="49"/>
      <c r="BB32" s="49"/>
      <c r="BC32" s="49"/>
      <c r="BD32" s="49"/>
      <c r="BE32" s="37"/>
      <c r="BF32" s="49"/>
      <c r="BG32" s="49"/>
      <c r="BH32" s="49"/>
      <c r="BI32" s="49"/>
      <c r="BJ32" s="49"/>
      <c r="BK32" s="37"/>
      <c r="BL32" s="49"/>
      <c r="BM32" s="49"/>
      <c r="BN32" s="49"/>
      <c r="BO32" s="48"/>
      <c r="BP32" s="48"/>
      <c r="BQ32" s="37"/>
      <c r="BR32" s="49"/>
      <c r="BS32" s="49"/>
      <c r="BT32" s="49"/>
      <c r="BU32" s="49"/>
      <c r="BV32" s="49"/>
      <c r="BW32" s="37"/>
      <c r="BX32" s="49"/>
      <c r="BY32" s="49"/>
      <c r="BZ32" s="49"/>
      <c r="CA32" s="49"/>
      <c r="CB32" s="49"/>
      <c r="CC32" s="37"/>
      <c r="CD32" s="49"/>
      <c r="CE32" s="49"/>
      <c r="CF32" s="49"/>
      <c r="CG32" s="92"/>
      <c r="CH32" s="49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</row>
    <row r="33" spans="1:98" s="90" customFormat="1" x14ac:dyDescent="0.2">
      <c r="A33" s="48" t="s">
        <v>85</v>
      </c>
      <c r="B33" s="49">
        <v>72139</v>
      </c>
      <c r="C33" s="23"/>
      <c r="D33" s="49">
        <v>195179</v>
      </c>
      <c r="E33" s="49">
        <v>-379244</v>
      </c>
      <c r="F33" s="49"/>
      <c r="G33" s="49"/>
      <c r="H33" s="49">
        <v>212851</v>
      </c>
      <c r="I33" s="23"/>
      <c r="J33" s="49">
        <v>-29144</v>
      </c>
      <c r="K33" s="49">
        <v>-198258</v>
      </c>
      <c r="L33" s="49"/>
      <c r="M33" s="49"/>
      <c r="N33" s="49"/>
      <c r="O33" s="23"/>
      <c r="P33" s="49"/>
      <c r="Q33" s="49"/>
      <c r="R33" s="49"/>
      <c r="S33" s="49"/>
      <c r="T33" s="49"/>
      <c r="U33" s="23"/>
      <c r="V33" s="49"/>
      <c r="W33" s="49"/>
      <c r="X33" s="49"/>
      <c r="Y33" s="49"/>
      <c r="Z33" s="49"/>
      <c r="AA33" s="23"/>
      <c r="AB33" s="49"/>
      <c r="AC33" s="49"/>
      <c r="AD33" s="49"/>
      <c r="AE33" s="49"/>
      <c r="AF33" s="49"/>
      <c r="AG33" s="23"/>
      <c r="AH33" s="49"/>
      <c r="AI33" s="49"/>
      <c r="AJ33" s="49"/>
      <c r="AK33" s="49"/>
      <c r="AL33" s="49"/>
      <c r="AM33" s="23"/>
      <c r="AN33" s="49"/>
      <c r="AO33" s="49"/>
      <c r="AP33" s="49"/>
      <c r="AQ33" s="49"/>
      <c r="AR33" s="49"/>
      <c r="AS33" s="23"/>
      <c r="AT33" s="163"/>
      <c r="AU33" s="163"/>
      <c r="AV33" s="163"/>
      <c r="AW33" s="163"/>
      <c r="AX33" s="163"/>
      <c r="AY33" s="23"/>
      <c r="AZ33" s="49"/>
      <c r="BA33" s="49"/>
      <c r="BB33" s="49"/>
      <c r="BC33" s="49"/>
      <c r="BD33" s="49"/>
      <c r="BE33" s="37"/>
      <c r="BF33" s="49"/>
      <c r="BG33" s="49"/>
      <c r="BH33" s="49"/>
      <c r="BI33" s="49"/>
      <c r="BJ33" s="49"/>
      <c r="BK33" s="37"/>
      <c r="BL33" s="49"/>
      <c r="BM33" s="49"/>
      <c r="BN33" s="49"/>
      <c r="BO33" s="48"/>
      <c r="BP33" s="48"/>
      <c r="BQ33" s="37"/>
      <c r="BR33" s="49"/>
      <c r="BS33" s="49"/>
      <c r="BT33" s="49"/>
      <c r="BU33" s="49"/>
      <c r="BV33" s="49"/>
      <c r="BW33" s="37"/>
      <c r="BX33" s="49"/>
      <c r="BY33" s="49"/>
      <c r="BZ33" s="49"/>
      <c r="CA33" s="49"/>
      <c r="CB33" s="49"/>
      <c r="CC33" s="37"/>
      <c r="CD33" s="49"/>
      <c r="CE33" s="49"/>
      <c r="CF33" s="49"/>
      <c r="CG33" s="92"/>
      <c r="CH33" s="49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</row>
    <row r="34" spans="1:98" s="90" customFormat="1" x14ac:dyDescent="0.2">
      <c r="A34" s="48" t="s">
        <v>101</v>
      </c>
      <c r="B34" s="49">
        <v>46</v>
      </c>
      <c r="C34" s="23"/>
      <c r="D34" s="49">
        <v>219</v>
      </c>
      <c r="E34" s="49">
        <v>219</v>
      </c>
      <c r="F34" s="49"/>
      <c r="G34" s="49"/>
      <c r="H34" s="49"/>
      <c r="I34" s="23"/>
      <c r="J34" s="49"/>
      <c r="K34" s="49"/>
      <c r="L34" s="49"/>
      <c r="M34" s="49"/>
      <c r="N34" s="49"/>
      <c r="O34" s="23"/>
      <c r="P34" s="49"/>
      <c r="Q34" s="49"/>
      <c r="R34" s="49"/>
      <c r="S34" s="49"/>
      <c r="T34" s="49"/>
      <c r="U34" s="23"/>
      <c r="V34" s="49"/>
      <c r="W34" s="49"/>
      <c r="X34" s="49"/>
      <c r="Y34" s="49"/>
      <c r="Z34" s="49"/>
      <c r="AA34" s="23"/>
      <c r="AB34" s="49"/>
      <c r="AC34" s="49"/>
      <c r="AD34" s="49"/>
      <c r="AE34" s="49"/>
      <c r="AF34" s="49"/>
      <c r="AG34" s="23"/>
      <c r="AH34" s="49"/>
      <c r="AI34" s="49"/>
      <c r="AJ34" s="49"/>
      <c r="AK34" s="49"/>
      <c r="AL34" s="49"/>
      <c r="AM34" s="23"/>
      <c r="AN34" s="49"/>
      <c r="AO34" s="49"/>
      <c r="AP34" s="49"/>
      <c r="AQ34" s="49"/>
      <c r="AR34" s="49"/>
      <c r="AS34" s="23"/>
      <c r="AT34" s="163"/>
      <c r="AU34" s="163"/>
      <c r="AV34" s="163"/>
      <c r="AW34" s="163"/>
      <c r="AX34" s="163"/>
      <c r="AY34" s="23"/>
      <c r="AZ34" s="49"/>
      <c r="BA34" s="49"/>
      <c r="BB34" s="49"/>
      <c r="BC34" s="49"/>
      <c r="BD34" s="49"/>
      <c r="BE34" s="37"/>
      <c r="BF34" s="49"/>
      <c r="BG34" s="49"/>
      <c r="BH34" s="49"/>
      <c r="BI34" s="49"/>
      <c r="BJ34" s="49"/>
      <c r="BK34" s="37"/>
      <c r="BL34" s="49"/>
      <c r="BM34" s="49"/>
      <c r="BN34" s="49"/>
      <c r="BO34" s="48"/>
      <c r="BP34" s="48"/>
      <c r="BQ34" s="37"/>
      <c r="BR34" s="49"/>
      <c r="BS34" s="49"/>
      <c r="BT34" s="49"/>
      <c r="BU34" s="49"/>
      <c r="BV34" s="49"/>
      <c r="BW34" s="37"/>
      <c r="BX34" s="49"/>
      <c r="BY34" s="49"/>
      <c r="BZ34" s="49"/>
      <c r="CA34" s="49"/>
      <c r="CB34" s="49"/>
      <c r="CC34" s="37"/>
      <c r="CD34" s="49"/>
      <c r="CE34" s="49"/>
      <c r="CF34" s="49"/>
      <c r="CG34" s="92"/>
      <c r="CH34" s="49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</row>
    <row r="35" spans="1:98" s="90" customForma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122"/>
      <c r="W35" s="122"/>
      <c r="X35" s="122"/>
      <c r="Y35" s="122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</row>
    <row r="36" spans="1:98" s="90" customFormat="1" x14ac:dyDescent="0.2">
      <c r="A36" s="89" t="s">
        <v>565</v>
      </c>
      <c r="B36" s="38"/>
      <c r="C36" s="37"/>
      <c r="D36" s="38"/>
      <c r="E36" s="38"/>
      <c r="F36" s="38"/>
      <c r="G36" s="38"/>
      <c r="H36" s="38"/>
      <c r="I36" s="37"/>
      <c r="J36" s="38"/>
      <c r="K36" s="38"/>
      <c r="L36" s="38"/>
      <c r="M36" s="38"/>
      <c r="N36" s="38"/>
      <c r="O36" s="37"/>
      <c r="P36" s="38"/>
      <c r="Q36" s="38"/>
      <c r="R36" s="38"/>
      <c r="S36" s="38"/>
      <c r="T36" s="38"/>
      <c r="U36" s="37"/>
      <c r="V36" s="201"/>
      <c r="W36" s="201"/>
      <c r="X36" s="201"/>
      <c r="Y36" s="201"/>
      <c r="Z36" s="38"/>
      <c r="AA36" s="37"/>
      <c r="AB36" s="38"/>
      <c r="AC36" s="38"/>
      <c r="AD36" s="38"/>
      <c r="AE36" s="38"/>
      <c r="AF36" s="38"/>
      <c r="AG36" s="37"/>
      <c r="AH36" s="38"/>
      <c r="AI36" s="38"/>
      <c r="AJ36" s="38"/>
      <c r="AK36" s="38"/>
      <c r="AL36" s="38"/>
      <c r="AM36" s="37"/>
      <c r="AN36" s="38"/>
      <c r="AO36" s="38"/>
      <c r="AP36" s="38"/>
      <c r="AQ36" s="38"/>
      <c r="AR36" s="38"/>
      <c r="AS36" s="37"/>
      <c r="AT36" s="38"/>
      <c r="AU36" s="38"/>
      <c r="AV36" s="38"/>
      <c r="AW36" s="38"/>
      <c r="AX36" s="38"/>
      <c r="AY36" s="37"/>
      <c r="AZ36" s="38"/>
      <c r="BA36" s="38"/>
      <c r="BB36" s="38"/>
      <c r="BC36" s="38"/>
      <c r="BD36" s="38"/>
      <c r="BE36" s="37"/>
      <c r="BF36" s="38"/>
      <c r="BG36" s="38"/>
      <c r="BH36" s="38"/>
      <c r="BI36" s="38"/>
      <c r="BJ36" s="38"/>
      <c r="BK36" s="37"/>
      <c r="BL36" s="38"/>
      <c r="BM36" s="38"/>
      <c r="BN36" s="38"/>
      <c r="BO36" s="39"/>
      <c r="BP36" s="39"/>
      <c r="BQ36" s="37"/>
      <c r="BR36" s="48"/>
      <c r="BS36" s="48"/>
      <c r="BT36" s="48"/>
      <c r="BU36" s="48"/>
      <c r="BV36" s="48"/>
      <c r="BW36" s="62"/>
      <c r="BX36" s="48"/>
      <c r="BY36" s="48"/>
      <c r="BZ36" s="48"/>
      <c r="CA36" s="48"/>
      <c r="CB36" s="48"/>
      <c r="CC36" s="62"/>
      <c r="CD36" s="48"/>
      <c r="CE36" s="48"/>
      <c r="CF36" s="48"/>
      <c r="CG36" s="48"/>
      <c r="CH36" s="48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</row>
    <row r="37" spans="1:98" s="90" customFormat="1" x14ac:dyDescent="0.2">
      <c r="A37" s="36" t="s">
        <v>422</v>
      </c>
      <c r="B37" s="49">
        <v>5682483</v>
      </c>
      <c r="C37" s="23"/>
      <c r="D37" s="38">
        <v>20430919</v>
      </c>
      <c r="E37" s="38">
        <v>8369612</v>
      </c>
      <c r="F37" s="49"/>
      <c r="G37" s="49"/>
      <c r="H37" s="49">
        <v>4701071</v>
      </c>
      <c r="I37" s="23"/>
      <c r="J37" s="38">
        <v>31265612</v>
      </c>
      <c r="K37" s="38">
        <v>13337801</v>
      </c>
      <c r="L37" s="49"/>
      <c r="M37" s="49"/>
      <c r="N37" s="49"/>
      <c r="O37" s="23"/>
      <c r="P37" s="49"/>
      <c r="Q37" s="49"/>
      <c r="R37" s="49"/>
      <c r="S37" s="49"/>
      <c r="T37" s="49"/>
      <c r="U37" s="23"/>
      <c r="V37" s="49"/>
      <c r="W37" s="49"/>
      <c r="X37" s="49"/>
      <c r="Y37" s="49"/>
      <c r="Z37" s="49"/>
      <c r="AA37" s="23"/>
      <c r="AB37" s="49"/>
      <c r="AC37" s="49"/>
      <c r="AD37" s="49"/>
      <c r="AE37" s="49"/>
      <c r="AF37" s="49"/>
      <c r="AG37" s="23"/>
      <c r="AH37" s="49"/>
      <c r="AI37" s="49"/>
      <c r="AJ37" s="49"/>
      <c r="AK37" s="49"/>
      <c r="AL37" s="49"/>
      <c r="AM37" s="23"/>
      <c r="AN37" s="49"/>
      <c r="AO37" s="49"/>
      <c r="AP37" s="49"/>
      <c r="AQ37" s="49"/>
      <c r="AR37" s="49"/>
      <c r="AS37" s="23"/>
      <c r="AT37" s="163"/>
      <c r="AU37" s="163"/>
      <c r="AV37" s="163"/>
      <c r="AW37" s="163"/>
      <c r="AX37" s="163"/>
      <c r="AY37" s="23"/>
      <c r="AZ37" s="49"/>
      <c r="BA37" s="49"/>
      <c r="BB37" s="49"/>
      <c r="BC37" s="49"/>
      <c r="BD37" s="49"/>
      <c r="BE37" s="37"/>
      <c r="BF37" s="49"/>
      <c r="BG37" s="49"/>
      <c r="BH37" s="49"/>
      <c r="BI37" s="49"/>
      <c r="BJ37" s="49"/>
      <c r="BK37" s="37"/>
      <c r="BL37" s="49"/>
      <c r="BM37" s="49"/>
      <c r="BN37" s="49"/>
      <c r="BO37" s="48"/>
      <c r="BP37" s="48"/>
      <c r="BQ37" s="37"/>
      <c r="BR37" s="49"/>
      <c r="BS37" s="49"/>
      <c r="BT37" s="49"/>
      <c r="BU37" s="49"/>
      <c r="BV37" s="49"/>
      <c r="BW37" s="37"/>
      <c r="BX37" s="49"/>
      <c r="BY37" s="49"/>
      <c r="BZ37" s="49"/>
      <c r="CA37" s="49"/>
      <c r="CB37" s="49"/>
      <c r="CC37" s="37"/>
      <c r="CD37" s="49"/>
      <c r="CE37" s="49"/>
      <c r="CF37" s="49"/>
      <c r="CG37" s="92"/>
      <c r="CH37" s="49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</row>
    <row r="38" spans="1:98" s="90" customFormat="1" x14ac:dyDescent="0.2">
      <c r="A38" s="89" t="s">
        <v>99</v>
      </c>
      <c r="B38" s="49">
        <v>-1960</v>
      </c>
      <c r="C38" s="23"/>
      <c r="D38" s="49">
        <v>-13244</v>
      </c>
      <c r="E38" s="49">
        <v>-24665</v>
      </c>
      <c r="F38" s="49"/>
      <c r="G38" s="49"/>
      <c r="H38" s="49">
        <v>282</v>
      </c>
      <c r="I38" s="23"/>
      <c r="J38" s="49">
        <v>23157</v>
      </c>
      <c r="K38" s="49">
        <v>-38337</v>
      </c>
      <c r="L38" s="49"/>
      <c r="M38" s="49"/>
      <c r="N38" s="49"/>
      <c r="O38" s="23"/>
      <c r="P38" s="49"/>
      <c r="Q38" s="49"/>
      <c r="R38" s="49"/>
      <c r="S38" s="49"/>
      <c r="T38" s="49"/>
      <c r="U38" s="23"/>
      <c r="V38" s="49"/>
      <c r="W38" s="49"/>
      <c r="X38" s="49"/>
      <c r="Y38" s="49"/>
      <c r="Z38" s="49"/>
      <c r="AA38" s="23"/>
      <c r="AB38" s="49"/>
      <c r="AC38" s="49"/>
      <c r="AD38" s="49"/>
      <c r="AE38" s="49"/>
      <c r="AF38" s="49"/>
      <c r="AG38" s="23"/>
      <c r="AH38" s="49"/>
      <c r="AI38" s="49"/>
      <c r="AJ38" s="49"/>
      <c r="AK38" s="49"/>
      <c r="AL38" s="49"/>
      <c r="AM38" s="23"/>
      <c r="AN38" s="49"/>
      <c r="AO38" s="49"/>
      <c r="AP38" s="49"/>
      <c r="AQ38" s="49"/>
      <c r="AR38" s="49"/>
      <c r="AS38" s="23"/>
      <c r="AT38" s="163"/>
      <c r="AU38" s="163"/>
      <c r="AV38" s="163"/>
      <c r="AW38" s="163"/>
      <c r="AX38" s="163"/>
      <c r="AY38" s="23"/>
      <c r="AZ38" s="49"/>
      <c r="BA38" s="49"/>
      <c r="BB38" s="49"/>
      <c r="BC38" s="49"/>
      <c r="BD38" s="49"/>
      <c r="BE38" s="37"/>
      <c r="BF38" s="49"/>
      <c r="BG38" s="49"/>
      <c r="BH38" s="49"/>
      <c r="BI38" s="49"/>
      <c r="BJ38" s="49"/>
      <c r="BK38" s="37"/>
      <c r="BL38" s="49"/>
      <c r="BM38" s="49"/>
      <c r="BN38" s="49"/>
      <c r="BO38" s="48"/>
      <c r="BP38" s="48"/>
      <c r="BQ38" s="37"/>
      <c r="BR38" s="49"/>
      <c r="BS38" s="49"/>
      <c r="BT38" s="49"/>
      <c r="BU38" s="49"/>
      <c r="BV38" s="49"/>
      <c r="BW38" s="37"/>
      <c r="BX38" s="49"/>
      <c r="BY38" s="49"/>
      <c r="BZ38" s="49"/>
      <c r="CA38" s="49"/>
      <c r="CB38" s="49"/>
      <c r="CC38" s="37"/>
      <c r="CD38" s="49"/>
      <c r="CE38" s="49"/>
      <c r="CF38" s="49"/>
      <c r="CG38" s="92"/>
      <c r="CH38" s="49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</row>
    <row r="39" spans="1:98" s="90" customFormat="1" x14ac:dyDescent="0.2">
      <c r="A39" s="36" t="s">
        <v>100</v>
      </c>
      <c r="B39" s="49">
        <v>464</v>
      </c>
      <c r="C39" s="23"/>
      <c r="D39" s="38">
        <v>1953</v>
      </c>
      <c r="E39" s="38">
        <v>439</v>
      </c>
      <c r="F39" s="49"/>
      <c r="G39" s="49"/>
      <c r="H39" s="49">
        <v>485</v>
      </c>
      <c r="I39" s="23"/>
      <c r="J39" s="38">
        <v>1911</v>
      </c>
      <c r="K39" s="38">
        <v>469</v>
      </c>
      <c r="L39" s="49"/>
      <c r="M39" s="49"/>
      <c r="N39" s="49"/>
      <c r="O39" s="23"/>
      <c r="P39" s="49"/>
      <c r="Q39" s="49"/>
      <c r="R39" s="49"/>
      <c r="S39" s="49"/>
      <c r="T39" s="49"/>
      <c r="U39" s="23"/>
      <c r="V39" s="49"/>
      <c r="W39" s="49"/>
      <c r="X39" s="49"/>
      <c r="Y39" s="49"/>
      <c r="Z39" s="49"/>
      <c r="AA39" s="23"/>
      <c r="AB39" s="49"/>
      <c r="AC39" s="49"/>
      <c r="AD39" s="49"/>
      <c r="AE39" s="49"/>
      <c r="AF39" s="49"/>
      <c r="AG39" s="23"/>
      <c r="AH39" s="49"/>
      <c r="AI39" s="49"/>
      <c r="AJ39" s="49"/>
      <c r="AK39" s="49"/>
      <c r="AL39" s="49"/>
      <c r="AM39" s="23"/>
      <c r="AN39" s="49"/>
      <c r="AO39" s="49"/>
      <c r="AP39" s="49"/>
      <c r="AQ39" s="49"/>
      <c r="AR39" s="49"/>
      <c r="AS39" s="23"/>
      <c r="AT39" s="163"/>
      <c r="AU39" s="163"/>
      <c r="AV39" s="163"/>
      <c r="AW39" s="163"/>
      <c r="AX39" s="163"/>
      <c r="AY39" s="23"/>
      <c r="AZ39" s="49"/>
      <c r="BA39" s="49"/>
      <c r="BB39" s="49"/>
      <c r="BC39" s="49"/>
      <c r="BD39" s="49"/>
      <c r="BE39" s="37"/>
      <c r="BF39" s="49"/>
      <c r="BG39" s="49"/>
      <c r="BH39" s="49"/>
      <c r="BI39" s="49"/>
      <c r="BJ39" s="49"/>
      <c r="BK39" s="37"/>
      <c r="BL39" s="49"/>
      <c r="BM39" s="49"/>
      <c r="BN39" s="49"/>
      <c r="BO39" s="48"/>
      <c r="BP39" s="48"/>
      <c r="BQ39" s="37"/>
      <c r="BR39" s="49"/>
      <c r="BS39" s="49"/>
      <c r="BT39" s="49"/>
      <c r="BU39" s="49"/>
      <c r="BV39" s="49"/>
      <c r="BW39" s="37"/>
      <c r="BX39" s="49"/>
      <c r="BY39" s="49"/>
      <c r="BZ39" s="49"/>
      <c r="CA39" s="49"/>
      <c r="CB39" s="49"/>
      <c r="CC39" s="37"/>
      <c r="CD39" s="49"/>
      <c r="CE39" s="49"/>
      <c r="CF39" s="49"/>
      <c r="CG39" s="92"/>
      <c r="CH39" s="49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</row>
    <row r="40" spans="1:98" s="90" customFormat="1" x14ac:dyDescent="0.2">
      <c r="A40" s="48" t="s">
        <v>85</v>
      </c>
      <c r="B40" s="49">
        <v>-1496</v>
      </c>
      <c r="C40" s="23"/>
      <c r="D40" s="49">
        <v>-11291</v>
      </c>
      <c r="E40" s="49">
        <v>-24226</v>
      </c>
      <c r="F40" s="49"/>
      <c r="G40" s="49"/>
      <c r="H40" s="49">
        <v>767</v>
      </c>
      <c r="I40" s="23"/>
      <c r="J40" s="49">
        <v>25068</v>
      </c>
      <c r="K40" s="49">
        <v>-37868</v>
      </c>
      <c r="L40" s="49"/>
      <c r="M40" s="49"/>
      <c r="N40" s="49"/>
      <c r="O40" s="23"/>
      <c r="P40" s="49"/>
      <c r="Q40" s="49"/>
      <c r="R40" s="49"/>
      <c r="S40" s="49"/>
      <c r="T40" s="49"/>
      <c r="U40" s="23"/>
      <c r="V40" s="49"/>
      <c r="W40" s="49"/>
      <c r="X40" s="49"/>
      <c r="Y40" s="49"/>
      <c r="Z40" s="49"/>
      <c r="AA40" s="23"/>
      <c r="AB40" s="49"/>
      <c r="AC40" s="49"/>
      <c r="AD40" s="49"/>
      <c r="AE40" s="49"/>
      <c r="AF40" s="49"/>
      <c r="AG40" s="23"/>
      <c r="AH40" s="49"/>
      <c r="AI40" s="49"/>
      <c r="AJ40" s="49"/>
      <c r="AK40" s="49"/>
      <c r="AL40" s="49"/>
      <c r="AM40" s="23"/>
      <c r="AN40" s="49"/>
      <c r="AO40" s="49"/>
      <c r="AP40" s="49"/>
      <c r="AQ40" s="49"/>
      <c r="AR40" s="49"/>
      <c r="AS40" s="23"/>
      <c r="AT40" s="163"/>
      <c r="AU40" s="163"/>
      <c r="AV40" s="163"/>
      <c r="AW40" s="163"/>
      <c r="AX40" s="163"/>
      <c r="AY40" s="23"/>
      <c r="AZ40" s="49"/>
      <c r="BA40" s="49"/>
      <c r="BB40" s="49"/>
      <c r="BC40" s="49"/>
      <c r="BD40" s="49"/>
      <c r="BE40" s="37"/>
      <c r="BF40" s="49"/>
      <c r="BG40" s="49"/>
      <c r="BH40" s="49"/>
      <c r="BI40" s="49"/>
      <c r="BJ40" s="49"/>
      <c r="BK40" s="37"/>
      <c r="BL40" s="49"/>
      <c r="BM40" s="49"/>
      <c r="BN40" s="49"/>
      <c r="BO40" s="48"/>
      <c r="BP40" s="48"/>
      <c r="BQ40" s="37"/>
      <c r="BR40" s="49"/>
      <c r="BS40" s="49"/>
      <c r="BT40" s="49"/>
      <c r="BU40" s="49"/>
      <c r="BV40" s="49"/>
      <c r="BW40" s="37"/>
      <c r="BX40" s="49"/>
      <c r="BY40" s="49"/>
      <c r="BZ40" s="49"/>
      <c r="CA40" s="49"/>
      <c r="CB40" s="49"/>
      <c r="CC40" s="37"/>
      <c r="CD40" s="49"/>
      <c r="CE40" s="49"/>
      <c r="CF40" s="49"/>
      <c r="CG40" s="92"/>
      <c r="CH40" s="49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</row>
    <row r="41" spans="1:98" s="90" customFormat="1" x14ac:dyDescent="0.2">
      <c r="A41" s="48" t="s">
        <v>101</v>
      </c>
      <c r="B41" s="49"/>
      <c r="C41" s="23"/>
      <c r="D41" s="49">
        <v>332</v>
      </c>
      <c r="E41" s="49">
        <v>332</v>
      </c>
      <c r="F41" s="49"/>
      <c r="G41" s="49"/>
      <c r="H41" s="49"/>
      <c r="I41" s="23"/>
      <c r="J41" s="49">
        <v>812</v>
      </c>
      <c r="K41" s="49">
        <v>812</v>
      </c>
      <c r="L41" s="49"/>
      <c r="M41" s="49"/>
      <c r="N41" s="49"/>
      <c r="O41" s="23"/>
      <c r="P41" s="49"/>
      <c r="Q41" s="49"/>
      <c r="R41" s="49"/>
      <c r="S41" s="49"/>
      <c r="T41" s="49"/>
      <c r="U41" s="23"/>
      <c r="V41" s="49"/>
      <c r="W41" s="49"/>
      <c r="X41" s="49"/>
      <c r="Y41" s="49"/>
      <c r="Z41" s="49"/>
      <c r="AA41" s="23"/>
      <c r="AB41" s="49"/>
      <c r="AC41" s="49"/>
      <c r="AD41" s="49"/>
      <c r="AE41" s="49"/>
      <c r="AF41" s="49"/>
      <c r="AG41" s="23"/>
      <c r="AH41" s="49"/>
      <c r="AI41" s="49"/>
      <c r="AJ41" s="49"/>
      <c r="AK41" s="49"/>
      <c r="AL41" s="49"/>
      <c r="AM41" s="23"/>
      <c r="AN41" s="49"/>
      <c r="AO41" s="49"/>
      <c r="AP41" s="49"/>
      <c r="AQ41" s="49"/>
      <c r="AR41" s="49"/>
      <c r="AS41" s="23"/>
      <c r="AT41" s="163"/>
      <c r="AU41" s="163"/>
      <c r="AV41" s="163"/>
      <c r="AW41" s="163"/>
      <c r="AX41" s="163"/>
      <c r="AY41" s="23"/>
      <c r="AZ41" s="49"/>
      <c r="BA41" s="49"/>
      <c r="BB41" s="49"/>
      <c r="BC41" s="49"/>
      <c r="BD41" s="49"/>
      <c r="BE41" s="37"/>
      <c r="BF41" s="49"/>
      <c r="BG41" s="49"/>
      <c r="BH41" s="49"/>
      <c r="BI41" s="49"/>
      <c r="BJ41" s="49"/>
      <c r="BK41" s="37"/>
      <c r="BL41" s="49"/>
      <c r="BM41" s="49"/>
      <c r="BN41" s="49"/>
      <c r="BO41" s="48"/>
      <c r="BP41" s="48"/>
      <c r="BQ41" s="37"/>
      <c r="BR41" s="49"/>
      <c r="BS41" s="49"/>
      <c r="BT41" s="49"/>
      <c r="BU41" s="49"/>
      <c r="BV41" s="49"/>
      <c r="BW41" s="37"/>
      <c r="BX41" s="49"/>
      <c r="BY41" s="49"/>
      <c r="BZ41" s="49"/>
      <c r="CA41" s="49"/>
      <c r="CB41" s="49"/>
      <c r="CC41" s="37"/>
      <c r="CD41" s="49"/>
      <c r="CE41" s="49"/>
      <c r="CF41" s="49"/>
      <c r="CG41" s="92"/>
      <c r="CH41" s="49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</row>
    <row r="42" spans="1:98" s="90" customForma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122"/>
      <c r="W42" s="122"/>
      <c r="X42" s="122"/>
      <c r="Y42" s="122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</row>
    <row r="43" spans="1:98" s="90" customFormat="1" x14ac:dyDescent="0.2">
      <c r="A43" s="89" t="s">
        <v>242</v>
      </c>
      <c r="B43" s="38"/>
      <c r="C43" s="37"/>
      <c r="D43" s="38"/>
      <c r="E43" s="38"/>
      <c r="F43" s="38"/>
      <c r="G43" s="38"/>
      <c r="H43" s="38"/>
      <c r="I43" s="37"/>
      <c r="J43" s="38"/>
      <c r="K43" s="38"/>
      <c r="L43" s="38"/>
      <c r="M43" s="38"/>
      <c r="N43" s="38"/>
      <c r="O43" s="37"/>
      <c r="P43" s="38"/>
      <c r="Q43" s="38"/>
      <c r="R43" s="38"/>
      <c r="S43" s="38"/>
      <c r="T43" s="38"/>
      <c r="U43" s="37"/>
      <c r="V43" s="201"/>
      <c r="W43" s="201"/>
      <c r="X43" s="201"/>
      <c r="Y43" s="201"/>
      <c r="Z43" s="38"/>
      <c r="AA43" s="37"/>
      <c r="AB43" s="38"/>
      <c r="AC43" s="38"/>
      <c r="AD43" s="38"/>
      <c r="AE43" s="38"/>
      <c r="AF43" s="38"/>
      <c r="AG43" s="37"/>
      <c r="AH43" s="38"/>
      <c r="AI43" s="38"/>
      <c r="AJ43" s="38"/>
      <c r="AK43" s="38"/>
      <c r="AL43" s="38"/>
      <c r="AM43" s="37"/>
      <c r="AN43" s="38"/>
      <c r="AO43" s="38"/>
      <c r="AP43" s="38"/>
      <c r="AQ43" s="38"/>
      <c r="AR43" s="38"/>
      <c r="AS43" s="37"/>
      <c r="AT43" s="38"/>
      <c r="AU43" s="38"/>
      <c r="AV43" s="38"/>
      <c r="AW43" s="38"/>
      <c r="AX43" s="38"/>
      <c r="AY43" s="37"/>
      <c r="AZ43" s="38"/>
      <c r="BA43" s="38"/>
      <c r="BB43" s="38"/>
      <c r="BC43" s="38"/>
      <c r="BD43" s="38"/>
      <c r="BE43" s="37"/>
      <c r="BF43" s="38"/>
      <c r="BG43" s="38"/>
      <c r="BH43" s="38"/>
      <c r="BI43" s="38"/>
      <c r="BJ43" s="38"/>
      <c r="BK43" s="37"/>
      <c r="BL43" s="38"/>
      <c r="BM43" s="38"/>
      <c r="BN43" s="38"/>
      <c r="BO43" s="39"/>
      <c r="BP43" s="39"/>
      <c r="BQ43" s="37"/>
      <c r="BR43" s="48"/>
      <c r="BS43" s="48"/>
      <c r="BT43" s="48"/>
      <c r="BU43" s="48"/>
      <c r="BV43" s="48"/>
      <c r="BW43" s="62"/>
      <c r="BX43" s="48"/>
      <c r="BY43" s="48"/>
      <c r="BZ43" s="48"/>
      <c r="CA43" s="48"/>
      <c r="CB43" s="48"/>
      <c r="CC43" s="62"/>
      <c r="CD43" s="48"/>
      <c r="CE43" s="48"/>
      <c r="CF43" s="48"/>
      <c r="CG43" s="48"/>
      <c r="CH43" s="48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</row>
    <row r="44" spans="1:98" s="90" customFormat="1" x14ac:dyDescent="0.2">
      <c r="A44" s="36" t="s">
        <v>436</v>
      </c>
      <c r="B44" s="165">
        <v>1493221</v>
      </c>
      <c r="C44" s="37"/>
      <c r="D44" s="165">
        <v>5513160</v>
      </c>
      <c r="E44" s="165">
        <v>1434117</v>
      </c>
      <c r="F44" s="165">
        <v>1339360</v>
      </c>
      <c r="G44" s="165">
        <v>1324680</v>
      </c>
      <c r="H44" s="165">
        <v>1415003</v>
      </c>
      <c r="I44" s="37"/>
      <c r="J44" s="165">
        <v>5069274</v>
      </c>
      <c r="K44" s="165">
        <v>1361540</v>
      </c>
      <c r="L44" s="165">
        <v>1291615</v>
      </c>
      <c r="M44" s="165">
        <v>1171710</v>
      </c>
      <c r="N44" s="165">
        <v>1244409</v>
      </c>
      <c r="O44" s="37"/>
      <c r="P44" s="165">
        <v>5070095</v>
      </c>
      <c r="Q44" s="165">
        <v>1404480</v>
      </c>
      <c r="R44" s="165">
        <v>1212774</v>
      </c>
      <c r="S44" s="165">
        <v>1194444</v>
      </c>
      <c r="T44" s="165">
        <v>1258397</v>
      </c>
      <c r="U44" s="37"/>
      <c r="V44" s="165">
        <v>3614801</v>
      </c>
      <c r="W44" s="165">
        <v>937951</v>
      </c>
      <c r="X44" s="165">
        <v>886451</v>
      </c>
      <c r="Y44" s="165">
        <v>881522</v>
      </c>
      <c r="Z44" s="165">
        <v>908877</v>
      </c>
      <c r="AA44" s="37"/>
      <c r="AB44" s="165">
        <v>3279524</v>
      </c>
      <c r="AC44" s="165">
        <v>840908</v>
      </c>
      <c r="AD44" s="165">
        <v>810028</v>
      </c>
      <c r="AE44" s="165">
        <v>789081</v>
      </c>
      <c r="AF44" s="165">
        <v>839507</v>
      </c>
      <c r="AG44" s="37"/>
      <c r="AH44" s="165">
        <v>3228142</v>
      </c>
      <c r="AI44" s="165">
        <v>830439</v>
      </c>
      <c r="AJ44" s="165">
        <v>775385</v>
      </c>
      <c r="AK44" s="165">
        <v>816386</v>
      </c>
      <c r="AL44" s="165">
        <v>805932</v>
      </c>
      <c r="AM44" s="37"/>
      <c r="AN44" s="165">
        <v>2966861</v>
      </c>
      <c r="AO44" s="165">
        <v>782420</v>
      </c>
      <c r="AP44" s="165">
        <v>742270</v>
      </c>
      <c r="AQ44" s="165">
        <v>718781</v>
      </c>
      <c r="AR44" s="165">
        <v>723390</v>
      </c>
      <c r="AS44" s="37"/>
      <c r="AT44" s="165">
        <v>2727891</v>
      </c>
      <c r="AU44" s="165">
        <v>695833</v>
      </c>
      <c r="AV44" s="165">
        <v>661081</v>
      </c>
      <c r="AW44" s="165">
        <v>665286</v>
      </c>
      <c r="AX44" s="165">
        <v>705691</v>
      </c>
      <c r="AY44" s="37"/>
      <c r="AZ44" s="38">
        <v>3280236</v>
      </c>
      <c r="BA44" s="38">
        <v>853278</v>
      </c>
      <c r="BB44" s="38">
        <v>798298</v>
      </c>
      <c r="BC44" s="38">
        <v>788876</v>
      </c>
      <c r="BD44" s="38">
        <v>839784</v>
      </c>
      <c r="BE44" s="37"/>
      <c r="BF44" s="38">
        <v>3083878</v>
      </c>
      <c r="BG44" s="38">
        <v>810333</v>
      </c>
      <c r="BH44" s="38">
        <v>742284</v>
      </c>
      <c r="BI44" s="38">
        <v>742912</v>
      </c>
      <c r="BJ44" s="38">
        <v>788349</v>
      </c>
      <c r="BK44" s="37"/>
      <c r="BL44" s="38">
        <v>3069481</v>
      </c>
      <c r="BM44" s="38">
        <v>801209</v>
      </c>
      <c r="BN44" s="38">
        <v>767917</v>
      </c>
      <c r="BO44" s="39">
        <v>722309</v>
      </c>
      <c r="BP44" s="39">
        <v>778046</v>
      </c>
      <c r="BQ44" s="37"/>
      <c r="BR44" s="39">
        <v>2987548</v>
      </c>
      <c r="BS44" s="39">
        <v>771664</v>
      </c>
      <c r="BT44" s="39">
        <v>713608</v>
      </c>
      <c r="BU44" s="39">
        <v>720496</v>
      </c>
      <c r="BV44" s="39">
        <v>781780</v>
      </c>
      <c r="BW44" s="37"/>
      <c r="BX44" s="39">
        <v>2979285</v>
      </c>
      <c r="BY44" s="38">
        <v>764711</v>
      </c>
      <c r="BZ44" s="39">
        <v>719308</v>
      </c>
      <c r="CA44" s="39">
        <v>727965</v>
      </c>
      <c r="CB44" s="39">
        <v>767301</v>
      </c>
      <c r="CC44" s="37"/>
      <c r="CD44" s="38">
        <v>2811961</v>
      </c>
      <c r="CE44" s="38">
        <v>716679</v>
      </c>
      <c r="CF44" s="38">
        <v>688110</v>
      </c>
      <c r="CG44" s="38">
        <v>685051</v>
      </c>
      <c r="CH44" s="38">
        <v>722121</v>
      </c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</row>
    <row r="45" spans="1:98" s="119" customFormat="1" x14ac:dyDescent="0.2">
      <c r="A45" s="116" t="s">
        <v>105</v>
      </c>
      <c r="B45" s="183">
        <v>1407401</v>
      </c>
      <c r="C45" s="118"/>
      <c r="D45" s="183">
        <v>5128999</v>
      </c>
      <c r="E45" s="183">
        <v>1327379</v>
      </c>
      <c r="F45" s="183">
        <v>1259785</v>
      </c>
      <c r="G45" s="183">
        <v>1226780</v>
      </c>
      <c r="H45" s="183">
        <v>1315055</v>
      </c>
      <c r="I45" s="118"/>
      <c r="J45" s="183">
        <v>4653444</v>
      </c>
      <c r="K45" s="183">
        <v>1245429</v>
      </c>
      <c r="L45" s="183">
        <v>1172532</v>
      </c>
      <c r="M45" s="183">
        <v>1080658</v>
      </c>
      <c r="N45" s="183">
        <v>1154825</v>
      </c>
      <c r="O45" s="118"/>
      <c r="P45" s="183">
        <v>4510785</v>
      </c>
      <c r="Q45" s="183">
        <v>1159078</v>
      </c>
      <c r="R45" s="183">
        <v>1101175</v>
      </c>
      <c r="S45" s="183">
        <v>1081049</v>
      </c>
      <c r="T45" s="183">
        <v>1169483</v>
      </c>
      <c r="U45" s="118"/>
      <c r="V45" s="183">
        <v>3222695</v>
      </c>
      <c r="W45" s="183">
        <v>813150</v>
      </c>
      <c r="X45" s="183">
        <v>780557</v>
      </c>
      <c r="Y45" s="183">
        <v>795779</v>
      </c>
      <c r="Z45" s="183">
        <v>833209</v>
      </c>
      <c r="AA45" s="118"/>
      <c r="AB45" s="183">
        <v>3003209</v>
      </c>
      <c r="AC45" s="183">
        <v>760500</v>
      </c>
      <c r="AD45" s="183">
        <v>734421</v>
      </c>
      <c r="AE45" s="183">
        <v>720649</v>
      </c>
      <c r="AF45" s="183">
        <v>787639</v>
      </c>
      <c r="AG45" s="118"/>
      <c r="AH45" s="183">
        <v>2891196</v>
      </c>
      <c r="AI45" s="183">
        <v>746065</v>
      </c>
      <c r="AJ45" s="183">
        <v>717857</v>
      </c>
      <c r="AK45" s="183">
        <v>680191</v>
      </c>
      <c r="AL45" s="183">
        <v>747083</v>
      </c>
      <c r="AM45" s="118"/>
      <c r="AN45" s="183">
        <v>2697577</v>
      </c>
      <c r="AO45" s="183">
        <v>697104</v>
      </c>
      <c r="AP45" s="183">
        <v>670064</v>
      </c>
      <c r="AQ45" s="183">
        <v>660327</v>
      </c>
      <c r="AR45" s="183">
        <v>670082</v>
      </c>
      <c r="AS45" s="118"/>
      <c r="AT45" s="183">
        <v>2564541</v>
      </c>
      <c r="AU45" s="183">
        <v>644017</v>
      </c>
      <c r="AV45" s="183">
        <v>624435</v>
      </c>
      <c r="AW45" s="183">
        <v>621867</v>
      </c>
      <c r="AX45" s="183">
        <v>674222</v>
      </c>
      <c r="AY45" s="118"/>
      <c r="AZ45" s="93">
        <v>3109954</v>
      </c>
      <c r="BA45" s="93">
        <v>800043</v>
      </c>
      <c r="BB45" s="93">
        <v>753259</v>
      </c>
      <c r="BC45" s="93">
        <v>748773</v>
      </c>
      <c r="BD45" s="93">
        <v>807878</v>
      </c>
      <c r="BE45" s="37"/>
      <c r="BF45" s="93">
        <v>2887972</v>
      </c>
      <c r="BG45" s="93">
        <v>746882</v>
      </c>
      <c r="BH45" s="93">
        <v>708221</v>
      </c>
      <c r="BI45" s="93">
        <v>684971</v>
      </c>
      <c r="BJ45" s="93">
        <v>747898</v>
      </c>
      <c r="BK45" s="118"/>
      <c r="BL45" s="93">
        <v>2824487</v>
      </c>
      <c r="BM45" s="93">
        <v>721931</v>
      </c>
      <c r="BN45" s="93">
        <v>693726</v>
      </c>
      <c r="BO45" s="96">
        <v>666818</v>
      </c>
      <c r="BP45" s="96">
        <v>742012</v>
      </c>
      <c r="BQ45" s="118"/>
      <c r="BR45" s="93">
        <v>2697728</v>
      </c>
      <c r="BS45" s="93">
        <v>695791</v>
      </c>
      <c r="BT45" s="93">
        <v>658918</v>
      </c>
      <c r="BU45" s="93">
        <v>642950</v>
      </c>
      <c r="BV45" s="93">
        <v>700068</v>
      </c>
      <c r="BW45" s="118"/>
      <c r="BX45" s="94">
        <v>2658862</v>
      </c>
      <c r="BY45" s="93">
        <v>673629</v>
      </c>
      <c r="BZ45" s="93">
        <v>646503</v>
      </c>
      <c r="CA45" s="94">
        <v>650300</v>
      </c>
      <c r="CB45" s="94">
        <v>688430</v>
      </c>
      <c r="CC45" s="118"/>
      <c r="CD45" s="94">
        <v>2595185</v>
      </c>
      <c r="CE45" s="93">
        <v>661459</v>
      </c>
      <c r="CF45" s="94">
        <v>631411</v>
      </c>
      <c r="CG45" s="94">
        <v>632241</v>
      </c>
      <c r="CH45" s="94">
        <v>670074</v>
      </c>
      <c r="CI45" s="118"/>
      <c r="CJ45" s="37"/>
      <c r="CK45" s="37"/>
      <c r="CL45" s="118"/>
      <c r="CM45" s="118"/>
      <c r="CN45" s="118"/>
      <c r="CO45" s="118"/>
      <c r="CP45" s="118"/>
      <c r="CQ45" s="118"/>
      <c r="CR45" s="118"/>
      <c r="CS45" s="118"/>
      <c r="CT45" s="118"/>
    </row>
    <row r="46" spans="1:98" s="119" customFormat="1" x14ac:dyDescent="0.2">
      <c r="A46" s="96" t="s">
        <v>104</v>
      </c>
      <c r="B46" s="183">
        <v>18663</v>
      </c>
      <c r="C46" s="118"/>
      <c r="D46" s="183">
        <v>141903</v>
      </c>
      <c r="E46" s="183">
        <v>40247</v>
      </c>
      <c r="F46" s="183">
        <v>22922</v>
      </c>
      <c r="G46" s="183">
        <v>36389</v>
      </c>
      <c r="H46" s="183">
        <v>42345</v>
      </c>
      <c r="I46" s="118"/>
      <c r="J46" s="183">
        <v>181667</v>
      </c>
      <c r="K46" s="183">
        <v>49240</v>
      </c>
      <c r="L46" s="183">
        <v>62112</v>
      </c>
      <c r="M46" s="183">
        <v>27903</v>
      </c>
      <c r="N46" s="183">
        <v>42412</v>
      </c>
      <c r="O46" s="118"/>
      <c r="P46" s="183">
        <v>148347</v>
      </c>
      <c r="Q46" s="183">
        <v>46125</v>
      </c>
      <c r="R46" s="183">
        <v>38157</v>
      </c>
      <c r="S46" s="183">
        <v>32095</v>
      </c>
      <c r="T46" s="183">
        <v>31970</v>
      </c>
      <c r="U46" s="118"/>
      <c r="V46" s="183">
        <v>90883</v>
      </c>
      <c r="W46" s="183">
        <v>29833</v>
      </c>
      <c r="X46" s="183">
        <v>24900</v>
      </c>
      <c r="Y46" s="183">
        <v>21852</v>
      </c>
      <c r="Z46" s="183">
        <v>14298</v>
      </c>
      <c r="AA46" s="118"/>
      <c r="AB46" s="183">
        <v>90823</v>
      </c>
      <c r="AC46" s="183">
        <v>27271</v>
      </c>
      <c r="AD46" s="183">
        <v>27155</v>
      </c>
      <c r="AE46" s="183">
        <v>26050</v>
      </c>
      <c r="AF46" s="183">
        <v>10347</v>
      </c>
      <c r="AG46" s="118"/>
      <c r="AH46" s="183">
        <v>131163</v>
      </c>
      <c r="AI46" s="183">
        <v>18398</v>
      </c>
      <c r="AJ46" s="183">
        <v>11961</v>
      </c>
      <c r="AK46" s="183">
        <v>88915</v>
      </c>
      <c r="AL46" s="183">
        <v>11889</v>
      </c>
      <c r="AM46" s="118"/>
      <c r="AN46" s="183">
        <v>68533</v>
      </c>
      <c r="AO46" s="183">
        <v>21647</v>
      </c>
      <c r="AP46" s="183">
        <v>19962</v>
      </c>
      <c r="AQ46" s="183">
        <v>13353</v>
      </c>
      <c r="AR46" s="183">
        <v>13571</v>
      </c>
      <c r="AS46" s="118"/>
      <c r="AT46" s="183">
        <v>54659</v>
      </c>
      <c r="AU46" s="183">
        <v>13323</v>
      </c>
      <c r="AV46" s="183">
        <v>11677</v>
      </c>
      <c r="AW46" s="183">
        <v>19708</v>
      </c>
      <c r="AX46" s="183">
        <v>9951</v>
      </c>
      <c r="AY46" s="118"/>
      <c r="AZ46" s="93">
        <v>64258</v>
      </c>
      <c r="BA46" s="93">
        <v>16197</v>
      </c>
      <c r="BB46" s="93">
        <v>18399</v>
      </c>
      <c r="BC46" s="93">
        <v>16176</v>
      </c>
      <c r="BD46" s="93">
        <v>13487</v>
      </c>
      <c r="BE46" s="37"/>
      <c r="BF46" s="93">
        <v>67564</v>
      </c>
      <c r="BG46" s="93">
        <v>19845</v>
      </c>
      <c r="BH46" s="93">
        <v>16421</v>
      </c>
      <c r="BI46" s="93">
        <v>15599</v>
      </c>
      <c r="BJ46" s="93">
        <v>15699</v>
      </c>
      <c r="BK46" s="118"/>
      <c r="BL46" s="93">
        <v>98092</v>
      </c>
      <c r="BM46" s="93">
        <v>43616</v>
      </c>
      <c r="BN46" s="93">
        <v>23315</v>
      </c>
      <c r="BO46" s="96">
        <v>19680</v>
      </c>
      <c r="BP46" s="96">
        <v>11481</v>
      </c>
      <c r="BQ46" s="118"/>
      <c r="BR46" s="93">
        <v>93694</v>
      </c>
      <c r="BS46" s="93">
        <v>24899</v>
      </c>
      <c r="BT46" s="93">
        <v>17489</v>
      </c>
      <c r="BU46" s="93">
        <v>33351</v>
      </c>
      <c r="BV46" s="93">
        <v>17956</v>
      </c>
      <c r="BW46" s="118"/>
      <c r="BX46" s="94">
        <v>110371</v>
      </c>
      <c r="BY46" s="93">
        <v>32676</v>
      </c>
      <c r="BZ46" s="93">
        <v>27652</v>
      </c>
      <c r="CA46" s="94">
        <v>29719</v>
      </c>
      <c r="CB46" s="94">
        <v>20324</v>
      </c>
      <c r="CC46" s="118"/>
      <c r="CD46" s="94">
        <v>129147</v>
      </c>
      <c r="CE46" s="93">
        <v>36223</v>
      </c>
      <c r="CF46" s="94">
        <v>29522</v>
      </c>
      <c r="CG46" s="94">
        <v>41479</v>
      </c>
      <c r="CH46" s="94">
        <v>21923</v>
      </c>
      <c r="CI46" s="118"/>
      <c r="CJ46" s="37"/>
      <c r="CK46" s="37"/>
      <c r="CL46" s="118"/>
      <c r="CM46" s="118"/>
      <c r="CN46" s="118"/>
      <c r="CO46" s="118"/>
      <c r="CP46" s="118"/>
      <c r="CQ46" s="118"/>
      <c r="CR46" s="118"/>
      <c r="CS46" s="118"/>
      <c r="CT46" s="118"/>
    </row>
    <row r="47" spans="1:98" s="121" customFormat="1" x14ac:dyDescent="0.2">
      <c r="A47" s="116" t="s">
        <v>103</v>
      </c>
      <c r="B47" s="183">
        <v>67157</v>
      </c>
      <c r="C47" s="118"/>
      <c r="D47" s="183">
        <v>242258</v>
      </c>
      <c r="E47" s="183">
        <v>66491</v>
      </c>
      <c r="F47" s="183">
        <v>56653</v>
      </c>
      <c r="G47" s="183">
        <v>61511</v>
      </c>
      <c r="H47" s="183">
        <v>57603</v>
      </c>
      <c r="I47" s="118"/>
      <c r="J47" s="183">
        <v>234163</v>
      </c>
      <c r="K47" s="183">
        <v>66871</v>
      </c>
      <c r="L47" s="183">
        <v>56971</v>
      </c>
      <c r="M47" s="183">
        <v>63149</v>
      </c>
      <c r="N47" s="183">
        <v>47172</v>
      </c>
      <c r="O47" s="118"/>
      <c r="P47" s="183">
        <v>410963</v>
      </c>
      <c r="Q47" s="183">
        <v>199277</v>
      </c>
      <c r="R47" s="183">
        <v>73442</v>
      </c>
      <c r="S47" s="183">
        <v>81300</v>
      </c>
      <c r="T47" s="183">
        <v>56944</v>
      </c>
      <c r="U47" s="118"/>
      <c r="V47" s="183">
        <v>301223</v>
      </c>
      <c r="W47" s="183">
        <v>94968</v>
      </c>
      <c r="X47" s="183">
        <v>80994</v>
      </c>
      <c r="Y47" s="183">
        <v>63891</v>
      </c>
      <c r="Z47" s="183">
        <v>61370</v>
      </c>
      <c r="AA47" s="118"/>
      <c r="AB47" s="183">
        <v>185492</v>
      </c>
      <c r="AC47" s="183">
        <v>53137</v>
      </c>
      <c r="AD47" s="183">
        <v>48452</v>
      </c>
      <c r="AE47" s="183">
        <v>42382</v>
      </c>
      <c r="AF47" s="183">
        <v>41521</v>
      </c>
      <c r="AG47" s="118"/>
      <c r="AH47" s="183">
        <v>205783</v>
      </c>
      <c r="AI47" s="183">
        <v>65976</v>
      </c>
      <c r="AJ47" s="183">
        <v>45567</v>
      </c>
      <c r="AK47" s="183">
        <v>47280</v>
      </c>
      <c r="AL47" s="183">
        <v>46960</v>
      </c>
      <c r="AM47" s="118"/>
      <c r="AN47" s="183">
        <v>200751</v>
      </c>
      <c r="AO47" s="183">
        <v>63669</v>
      </c>
      <c r="AP47" s="183">
        <v>52244</v>
      </c>
      <c r="AQ47" s="183">
        <v>45101</v>
      </c>
      <c r="AR47" s="183">
        <v>39737</v>
      </c>
      <c r="AS47" s="118"/>
      <c r="AT47" s="183">
        <v>108691</v>
      </c>
      <c r="AU47" s="183">
        <v>38493</v>
      </c>
      <c r="AV47" s="183">
        <v>24969</v>
      </c>
      <c r="AW47" s="183">
        <v>23711</v>
      </c>
      <c r="AX47" s="183">
        <v>21518</v>
      </c>
      <c r="AY47" s="118"/>
      <c r="AZ47" s="93">
        <v>106024</v>
      </c>
      <c r="BA47" s="93">
        <v>37038</v>
      </c>
      <c r="BB47" s="93">
        <v>26640</v>
      </c>
      <c r="BC47" s="93">
        <v>23927</v>
      </c>
      <c r="BD47" s="93">
        <f>17378+1041</f>
        <v>18419</v>
      </c>
      <c r="BE47" s="37"/>
      <c r="BF47" s="93">
        <v>128342</v>
      </c>
      <c r="BG47" s="93">
        <v>43606</v>
      </c>
      <c r="BH47" s="93">
        <v>17642</v>
      </c>
      <c r="BI47" s="93">
        <v>42342</v>
      </c>
      <c r="BJ47" s="93">
        <v>24752</v>
      </c>
      <c r="BK47" s="118"/>
      <c r="BL47" s="93">
        <v>146902</v>
      </c>
      <c r="BM47" s="93">
        <v>35662</v>
      </c>
      <c r="BN47" s="93">
        <v>50875</v>
      </c>
      <c r="BO47" s="96">
        <v>35811</v>
      </c>
      <c r="BP47" s="96">
        <v>24553</v>
      </c>
      <c r="BQ47" s="118"/>
      <c r="BR47" s="93">
        <v>196126</v>
      </c>
      <c r="BS47" s="93">
        <v>50974</v>
      </c>
      <c r="BT47" s="93">
        <v>37201</v>
      </c>
      <c r="BU47" s="93">
        <v>44195</v>
      </c>
      <c r="BV47" s="93">
        <v>63756</v>
      </c>
      <c r="BW47" s="120"/>
      <c r="BX47" s="94">
        <v>210052</v>
      </c>
      <c r="BY47" s="93">
        <v>58406</v>
      </c>
      <c r="BZ47" s="93">
        <v>45154</v>
      </c>
      <c r="CA47" s="94">
        <v>47946</v>
      </c>
      <c r="CB47" s="94">
        <v>58547</v>
      </c>
      <c r="CC47" s="118"/>
      <c r="CD47" s="94">
        <v>87629</v>
      </c>
      <c r="CE47" s="93">
        <v>18997</v>
      </c>
      <c r="CF47" s="94">
        <v>27177</v>
      </c>
      <c r="CG47" s="94">
        <v>11331</v>
      </c>
      <c r="CH47" s="94">
        <v>30124</v>
      </c>
      <c r="CI47" s="118"/>
      <c r="CJ47" s="37"/>
      <c r="CK47" s="37"/>
      <c r="CL47" s="120"/>
      <c r="CM47" s="120"/>
      <c r="CN47" s="120"/>
      <c r="CO47" s="120"/>
      <c r="CP47" s="120"/>
      <c r="CQ47" s="120"/>
      <c r="CR47" s="120"/>
      <c r="CS47" s="120"/>
      <c r="CT47" s="120"/>
    </row>
    <row r="48" spans="1:98" s="90" customFormat="1" x14ac:dyDescent="0.2">
      <c r="A48" s="36" t="s">
        <v>419</v>
      </c>
      <c r="B48" s="165">
        <v>0</v>
      </c>
      <c r="C48" s="37"/>
      <c r="D48" s="165">
        <v>-1659</v>
      </c>
      <c r="E48" s="165">
        <v>-2</v>
      </c>
      <c r="F48" s="165">
        <v>0</v>
      </c>
      <c r="G48" s="165">
        <v>-2160</v>
      </c>
      <c r="H48" s="165">
        <v>503</v>
      </c>
      <c r="I48" s="37"/>
      <c r="J48" s="165">
        <v>221311</v>
      </c>
      <c r="K48" s="165">
        <v>23876</v>
      </c>
      <c r="L48" s="165">
        <v>-198</v>
      </c>
      <c r="M48" s="165">
        <v>79838</v>
      </c>
      <c r="N48" s="165">
        <v>117795</v>
      </c>
      <c r="O48" s="37"/>
      <c r="P48" s="165">
        <v>439897</v>
      </c>
      <c r="Q48" s="165">
        <v>117849</v>
      </c>
      <c r="R48" s="165">
        <v>99441</v>
      </c>
      <c r="S48" s="165">
        <v>100977</v>
      </c>
      <c r="T48" s="165">
        <v>121630</v>
      </c>
      <c r="U48" s="37"/>
      <c r="V48" s="165"/>
      <c r="W48" s="165"/>
      <c r="X48" s="165"/>
      <c r="Y48" s="165"/>
      <c r="Z48" s="165"/>
      <c r="AA48" s="37"/>
      <c r="AB48" s="165"/>
      <c r="AC48" s="165"/>
      <c r="AD48" s="165"/>
      <c r="AE48" s="165"/>
      <c r="AF48" s="165"/>
      <c r="AG48" s="37"/>
      <c r="AH48" s="165"/>
      <c r="AI48" s="165"/>
      <c r="AJ48" s="165"/>
      <c r="AK48" s="165"/>
      <c r="AL48" s="165"/>
      <c r="AM48" s="37"/>
      <c r="AN48" s="165"/>
      <c r="AO48" s="165"/>
      <c r="AP48" s="165"/>
      <c r="AQ48" s="165"/>
      <c r="AR48" s="165"/>
      <c r="AS48" s="37"/>
      <c r="AT48" s="165"/>
      <c r="AU48" s="165"/>
      <c r="AV48" s="165"/>
      <c r="AW48" s="165"/>
      <c r="AX48" s="165"/>
      <c r="AY48" s="37"/>
      <c r="AZ48" s="38"/>
      <c r="BA48" s="38"/>
      <c r="BB48" s="38"/>
      <c r="BC48" s="38"/>
      <c r="BD48" s="38"/>
      <c r="BE48" s="37"/>
      <c r="BF48" s="38"/>
      <c r="BG48" s="38"/>
      <c r="BH48" s="38"/>
      <c r="BI48" s="38"/>
      <c r="BJ48" s="38"/>
      <c r="BK48" s="37"/>
      <c r="BL48" s="38"/>
      <c r="BM48" s="38"/>
      <c r="BN48" s="38"/>
      <c r="BO48" s="39"/>
      <c r="BP48" s="39"/>
      <c r="BQ48" s="37"/>
      <c r="BR48" s="39"/>
      <c r="BS48" s="39"/>
      <c r="BT48" s="39"/>
      <c r="BU48" s="39"/>
      <c r="BV48" s="39"/>
      <c r="BW48" s="37"/>
      <c r="BX48" s="39"/>
      <c r="BY48" s="38"/>
      <c r="BZ48" s="39"/>
      <c r="CA48" s="39"/>
      <c r="CB48" s="39"/>
      <c r="CC48" s="37"/>
      <c r="CD48" s="38"/>
      <c r="CE48" s="38"/>
      <c r="CF48" s="38"/>
      <c r="CG48" s="38"/>
      <c r="CH48" s="38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</row>
    <row r="49" spans="1:98" s="90" customFormat="1" x14ac:dyDescent="0.2">
      <c r="A49" s="36" t="s">
        <v>422</v>
      </c>
      <c r="B49" s="165">
        <v>1493221</v>
      </c>
      <c r="C49" s="37"/>
      <c r="D49" s="165">
        <v>5511501</v>
      </c>
      <c r="E49" s="165">
        <v>1434115</v>
      </c>
      <c r="F49" s="165">
        <v>1339360</v>
      </c>
      <c r="G49" s="165">
        <v>1322520</v>
      </c>
      <c r="H49" s="165">
        <v>1415506</v>
      </c>
      <c r="I49" s="37"/>
      <c r="J49" s="165">
        <v>5290585</v>
      </c>
      <c r="K49" s="165">
        <v>1385416</v>
      </c>
      <c r="L49" s="165">
        <v>1291417</v>
      </c>
      <c r="M49" s="165">
        <v>1251548</v>
      </c>
      <c r="N49" s="165">
        <v>1362204</v>
      </c>
      <c r="O49" s="37"/>
      <c r="P49" s="165">
        <v>5509992</v>
      </c>
      <c r="Q49" s="165">
        <v>1522329</v>
      </c>
      <c r="R49" s="165">
        <v>1312215</v>
      </c>
      <c r="S49" s="165">
        <v>1295421</v>
      </c>
      <c r="T49" s="165">
        <v>1380027</v>
      </c>
      <c r="U49" s="37"/>
      <c r="V49" s="165">
        <v>3614801</v>
      </c>
      <c r="W49" s="165">
        <v>937951</v>
      </c>
      <c r="X49" s="165">
        <v>886451</v>
      </c>
      <c r="Y49" s="165">
        <v>881522</v>
      </c>
      <c r="Z49" s="165">
        <v>908877</v>
      </c>
      <c r="AA49" s="37"/>
      <c r="AB49" s="165"/>
      <c r="AC49" s="165"/>
      <c r="AD49" s="165"/>
      <c r="AE49" s="165"/>
      <c r="AF49" s="165"/>
      <c r="AG49" s="37"/>
      <c r="AH49" s="165"/>
      <c r="AI49" s="165"/>
      <c r="AJ49" s="165"/>
      <c r="AK49" s="165"/>
      <c r="AL49" s="165"/>
      <c r="AM49" s="37"/>
      <c r="AN49" s="165"/>
      <c r="AO49" s="165"/>
      <c r="AP49" s="165"/>
      <c r="AQ49" s="165"/>
      <c r="AR49" s="165"/>
      <c r="AS49" s="37"/>
      <c r="AT49" s="165"/>
      <c r="AU49" s="165"/>
      <c r="AV49" s="165"/>
      <c r="AW49" s="165"/>
      <c r="AX49" s="165"/>
      <c r="AY49" s="37"/>
      <c r="AZ49" s="38"/>
      <c r="BA49" s="38"/>
      <c r="BB49" s="38"/>
      <c r="BC49" s="38"/>
      <c r="BD49" s="38"/>
      <c r="BE49" s="37"/>
      <c r="BF49" s="38"/>
      <c r="BG49" s="38"/>
      <c r="BH49" s="38"/>
      <c r="BI49" s="38"/>
      <c r="BJ49" s="38"/>
      <c r="BK49" s="37"/>
      <c r="BL49" s="38"/>
      <c r="BM49" s="38"/>
      <c r="BN49" s="38"/>
      <c r="BO49" s="39"/>
      <c r="BP49" s="39"/>
      <c r="BQ49" s="37"/>
      <c r="BR49" s="39"/>
      <c r="BS49" s="39"/>
      <c r="BT49" s="39"/>
      <c r="BU49" s="39"/>
      <c r="BV49" s="39"/>
      <c r="BW49" s="37"/>
      <c r="BX49" s="39"/>
      <c r="BY49" s="38"/>
      <c r="BZ49" s="39"/>
      <c r="CA49" s="39"/>
      <c r="CB49" s="39"/>
      <c r="CC49" s="37"/>
      <c r="CD49" s="38"/>
      <c r="CE49" s="38"/>
      <c r="CF49" s="38"/>
      <c r="CG49" s="38"/>
      <c r="CH49" s="38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</row>
    <row r="50" spans="1:98" s="90" customFormat="1" x14ac:dyDescent="0.2">
      <c r="A50" s="89" t="s">
        <v>99</v>
      </c>
      <c r="B50" s="163">
        <v>512147</v>
      </c>
      <c r="C50" s="37"/>
      <c r="D50" s="163">
        <v>1927653</v>
      </c>
      <c r="E50" s="163">
        <v>461633</v>
      </c>
      <c r="F50" s="163">
        <v>483337</v>
      </c>
      <c r="G50" s="163">
        <v>442659</v>
      </c>
      <c r="H50" s="163">
        <v>540024</v>
      </c>
      <c r="I50" s="37"/>
      <c r="J50" s="163">
        <v>1475170</v>
      </c>
      <c r="K50" s="163">
        <v>326329</v>
      </c>
      <c r="L50" s="163">
        <v>384378</v>
      </c>
      <c r="M50" s="163">
        <v>348359</v>
      </c>
      <c r="N50" s="163">
        <v>416104</v>
      </c>
      <c r="O50" s="37"/>
      <c r="P50" s="163">
        <v>1084615</v>
      </c>
      <c r="Q50" s="163">
        <v>323053</v>
      </c>
      <c r="R50" s="163">
        <v>261586</v>
      </c>
      <c r="S50" s="163">
        <v>251389</v>
      </c>
      <c r="T50" s="163">
        <v>248587</v>
      </c>
      <c r="U50" s="37"/>
      <c r="V50" s="163">
        <v>615713</v>
      </c>
      <c r="W50" s="163">
        <v>166708</v>
      </c>
      <c r="X50" s="163">
        <v>162672</v>
      </c>
      <c r="Y50" s="163">
        <v>146379</v>
      </c>
      <c r="Z50" s="163">
        <v>139954</v>
      </c>
      <c r="AA50" s="37"/>
      <c r="AB50" s="163">
        <v>724042</v>
      </c>
      <c r="AC50" s="163">
        <v>194305</v>
      </c>
      <c r="AD50" s="163">
        <v>174346</v>
      </c>
      <c r="AE50" s="163">
        <v>151126</v>
      </c>
      <c r="AF50" s="163">
        <v>204265</v>
      </c>
      <c r="AG50" s="37"/>
      <c r="AH50" s="163">
        <v>679855</v>
      </c>
      <c r="AI50" s="163">
        <v>154433</v>
      </c>
      <c r="AJ50" s="163">
        <v>155879</v>
      </c>
      <c r="AK50" s="163">
        <v>213236</v>
      </c>
      <c r="AL50" s="163">
        <v>156307</v>
      </c>
      <c r="AM50" s="37"/>
      <c r="AN50" s="163">
        <v>493042</v>
      </c>
      <c r="AO50" s="163">
        <v>127194</v>
      </c>
      <c r="AP50" s="163">
        <v>135924</v>
      </c>
      <c r="AQ50" s="163">
        <v>118004</v>
      </c>
      <c r="AR50" s="163">
        <v>111920</v>
      </c>
      <c r="AS50" s="37"/>
      <c r="AT50" s="163">
        <v>574865</v>
      </c>
      <c r="AU50" s="163">
        <v>95298</v>
      </c>
      <c r="AV50" s="163">
        <v>154523</v>
      </c>
      <c r="AW50" s="163">
        <v>153777</v>
      </c>
      <c r="AX50" s="163">
        <v>171267</v>
      </c>
      <c r="AY50" s="37"/>
      <c r="AZ50" s="49">
        <v>576171</v>
      </c>
      <c r="BA50" s="49">
        <v>149753</v>
      </c>
      <c r="BB50" s="49">
        <v>152566</v>
      </c>
      <c r="BC50" s="49">
        <v>131314</v>
      </c>
      <c r="BD50" s="49">
        <v>142538</v>
      </c>
      <c r="BE50" s="37"/>
      <c r="BF50" s="49">
        <v>631607</v>
      </c>
      <c r="BG50" s="49">
        <v>135476</v>
      </c>
      <c r="BH50" s="49">
        <v>167384</v>
      </c>
      <c r="BI50" s="49">
        <v>155748</v>
      </c>
      <c r="BJ50" s="49">
        <v>172999</v>
      </c>
      <c r="BK50" s="37"/>
      <c r="BL50" s="49">
        <v>702059</v>
      </c>
      <c r="BM50" s="49">
        <v>197864</v>
      </c>
      <c r="BN50" s="49">
        <v>177873</v>
      </c>
      <c r="BO50" s="48">
        <v>160133</v>
      </c>
      <c r="BP50" s="48">
        <v>166189</v>
      </c>
      <c r="BQ50" s="37"/>
      <c r="BR50" s="49">
        <v>730257</v>
      </c>
      <c r="BS50" s="49">
        <v>150329</v>
      </c>
      <c r="BT50" s="49">
        <v>176706</v>
      </c>
      <c r="BU50" s="49">
        <v>215234</v>
      </c>
      <c r="BV50" s="49">
        <v>187988</v>
      </c>
      <c r="BW50" s="37"/>
      <c r="BX50" s="49">
        <v>549253</v>
      </c>
      <c r="BY50" s="49">
        <v>28525</v>
      </c>
      <c r="BZ50" s="49">
        <v>177468</v>
      </c>
      <c r="CA50" s="49">
        <v>150691</v>
      </c>
      <c r="CB50" s="49">
        <v>192569</v>
      </c>
      <c r="CC50" s="37"/>
      <c r="CD50" s="49">
        <v>415550</v>
      </c>
      <c r="CE50" s="49">
        <v>-13900</v>
      </c>
      <c r="CF50" s="49">
        <v>168763</v>
      </c>
      <c r="CG50" s="49">
        <v>115035</v>
      </c>
      <c r="CH50" s="49">
        <v>145652</v>
      </c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</row>
    <row r="51" spans="1:98" s="117" customFormat="1" x14ac:dyDescent="0.2">
      <c r="A51" s="36" t="s">
        <v>100</v>
      </c>
      <c r="B51" s="165">
        <v>229000</v>
      </c>
      <c r="C51" s="37"/>
      <c r="D51" s="165">
        <v>856434</v>
      </c>
      <c r="E51" s="165">
        <v>223517</v>
      </c>
      <c r="F51" s="165">
        <v>217402</v>
      </c>
      <c r="G51" s="165">
        <v>211147</v>
      </c>
      <c r="H51" s="165">
        <v>204368</v>
      </c>
      <c r="I51" s="37"/>
      <c r="J51" s="165">
        <v>808955</v>
      </c>
      <c r="K51" s="165">
        <v>211611</v>
      </c>
      <c r="L51" s="165">
        <v>202113</v>
      </c>
      <c r="M51" s="165">
        <v>198068</v>
      </c>
      <c r="N51" s="165">
        <v>197163</v>
      </c>
      <c r="O51" s="37"/>
      <c r="P51" s="165">
        <v>737236</v>
      </c>
      <c r="Q51" s="165">
        <v>189669</v>
      </c>
      <c r="R51" s="165">
        <v>188145</v>
      </c>
      <c r="S51" s="165">
        <v>181474</v>
      </c>
      <c r="T51" s="165">
        <v>177948</v>
      </c>
      <c r="U51" s="37"/>
      <c r="V51" s="165">
        <v>712983</v>
      </c>
      <c r="W51" s="165">
        <v>180215</v>
      </c>
      <c r="X51" s="165">
        <v>185219</v>
      </c>
      <c r="Y51" s="165">
        <v>176983</v>
      </c>
      <c r="Z51" s="165">
        <v>170566</v>
      </c>
      <c r="AA51" s="37"/>
      <c r="AB51" s="165">
        <v>668886</v>
      </c>
      <c r="AC51" s="165">
        <v>167475</v>
      </c>
      <c r="AD51" s="165">
        <v>169345</v>
      </c>
      <c r="AE51" s="165">
        <v>167572</v>
      </c>
      <c r="AF51" s="165">
        <v>164494</v>
      </c>
      <c r="AG51" s="37"/>
      <c r="AH51" s="165">
        <v>633451</v>
      </c>
      <c r="AI51" s="165">
        <v>164846</v>
      </c>
      <c r="AJ51" s="165">
        <v>159649</v>
      </c>
      <c r="AK51" s="165">
        <v>159027</v>
      </c>
      <c r="AL51" s="165">
        <v>149929</v>
      </c>
      <c r="AM51" s="37"/>
      <c r="AN51" s="165">
        <v>603664</v>
      </c>
      <c r="AO51" s="165">
        <v>159808</v>
      </c>
      <c r="AP51" s="165">
        <v>153735</v>
      </c>
      <c r="AQ51" s="165">
        <v>148404</v>
      </c>
      <c r="AR51" s="165">
        <v>141717</v>
      </c>
      <c r="AS51" s="37"/>
      <c r="AT51" s="165">
        <v>532103</v>
      </c>
      <c r="AU51" s="165">
        <v>139953</v>
      </c>
      <c r="AV51" s="165">
        <v>137384</v>
      </c>
      <c r="AW51" s="165">
        <v>128564</v>
      </c>
      <c r="AX51" s="165">
        <v>126202</v>
      </c>
      <c r="AY51" s="37"/>
      <c r="AZ51" s="38">
        <v>497188</v>
      </c>
      <c r="BA51" s="38">
        <v>125775</v>
      </c>
      <c r="BB51" s="38">
        <v>128454</v>
      </c>
      <c r="BC51" s="38">
        <v>123124</v>
      </c>
      <c r="BD51" s="38">
        <v>119835</v>
      </c>
      <c r="BE51" s="37"/>
      <c r="BF51" s="38">
        <v>479720</v>
      </c>
      <c r="BG51" s="38">
        <v>118382</v>
      </c>
      <c r="BH51" s="38">
        <v>119400</v>
      </c>
      <c r="BI51" s="38">
        <v>109807</v>
      </c>
      <c r="BJ51" s="38">
        <v>132131</v>
      </c>
      <c r="BK51" s="37"/>
      <c r="BL51" s="38">
        <v>436823</v>
      </c>
      <c r="BM51" s="38">
        <v>108166</v>
      </c>
      <c r="BN51" s="38">
        <v>111419</v>
      </c>
      <c r="BO51" s="39">
        <v>110650</v>
      </c>
      <c r="BP51" s="39">
        <v>106588</v>
      </c>
      <c r="BQ51" s="37"/>
      <c r="BR51" s="39">
        <v>429144</v>
      </c>
      <c r="BS51" s="39">
        <v>117601</v>
      </c>
      <c r="BT51" s="39">
        <v>108563</v>
      </c>
      <c r="BU51" s="39">
        <v>98499</v>
      </c>
      <c r="BV51" s="39">
        <v>104481</v>
      </c>
      <c r="BW51" s="62"/>
      <c r="BX51" s="57">
        <v>384328</v>
      </c>
      <c r="BY51" s="38">
        <v>98380</v>
      </c>
      <c r="BZ51" s="39">
        <v>96347</v>
      </c>
      <c r="CA51" s="57">
        <v>95003</v>
      </c>
      <c r="CB51" s="56">
        <v>94598</v>
      </c>
      <c r="CC51" s="37"/>
      <c r="CD51" s="57">
        <v>373328</v>
      </c>
      <c r="CE51" s="38">
        <v>93617</v>
      </c>
      <c r="CF51" s="57">
        <v>92977</v>
      </c>
      <c r="CG51" s="57">
        <v>92121</v>
      </c>
      <c r="CH51" s="57">
        <v>94613</v>
      </c>
      <c r="CI51" s="37"/>
      <c r="CJ51" s="37"/>
      <c r="CK51" s="37"/>
      <c r="CL51" s="62"/>
      <c r="CM51" s="62"/>
      <c r="CN51" s="62"/>
      <c r="CO51" s="62"/>
      <c r="CP51" s="62"/>
      <c r="CQ51" s="62"/>
      <c r="CR51" s="62"/>
      <c r="CS51" s="62"/>
      <c r="CT51" s="62"/>
    </row>
    <row r="52" spans="1:98" s="117" customFormat="1" x14ac:dyDescent="0.2">
      <c r="A52" s="188" t="s">
        <v>434</v>
      </c>
      <c r="B52" s="165"/>
      <c r="C52" s="37"/>
      <c r="D52" s="165"/>
      <c r="E52" s="165"/>
      <c r="F52" s="165"/>
      <c r="G52" s="165"/>
      <c r="H52" s="165"/>
      <c r="I52" s="37"/>
      <c r="J52" s="165"/>
      <c r="K52" s="165"/>
      <c r="L52" s="165"/>
      <c r="M52" s="165"/>
      <c r="N52" s="165"/>
      <c r="O52" s="37"/>
      <c r="P52" s="165"/>
      <c r="Q52" s="165"/>
      <c r="R52" s="165"/>
      <c r="S52" s="165"/>
      <c r="T52" s="165"/>
      <c r="U52" s="37"/>
      <c r="V52" s="165"/>
      <c r="W52" s="165"/>
      <c r="X52" s="165"/>
      <c r="Y52" s="165"/>
      <c r="Z52" s="165"/>
      <c r="AA52" s="37"/>
      <c r="AB52" s="165"/>
      <c r="AC52" s="165"/>
      <c r="AD52" s="165"/>
      <c r="AE52" s="165"/>
      <c r="AF52" s="165"/>
      <c r="AG52" s="37"/>
      <c r="AH52" s="165"/>
      <c r="AI52" s="165"/>
      <c r="AJ52" s="165"/>
      <c r="AK52" s="165"/>
      <c r="AL52" s="165"/>
      <c r="AM52" s="37"/>
      <c r="AN52" s="165">
        <v>-4279</v>
      </c>
      <c r="AO52" s="165"/>
      <c r="AP52" s="165"/>
      <c r="AQ52" s="165"/>
      <c r="AR52" s="165">
        <v>-4279</v>
      </c>
      <c r="AS52" s="37"/>
      <c r="AT52" s="165">
        <v>4280</v>
      </c>
      <c r="AU52" s="165">
        <v>4280</v>
      </c>
      <c r="AV52" s="165"/>
      <c r="AW52" s="165"/>
      <c r="AX52" s="165"/>
      <c r="AY52" s="37"/>
      <c r="AZ52" s="38"/>
      <c r="BA52" s="38"/>
      <c r="BB52" s="38"/>
      <c r="BC52" s="38"/>
      <c r="BD52" s="38"/>
      <c r="BE52" s="37"/>
      <c r="BF52" s="38"/>
      <c r="BG52" s="38"/>
      <c r="BH52" s="38"/>
      <c r="BI52" s="38"/>
      <c r="BJ52" s="38"/>
      <c r="BK52" s="37"/>
      <c r="BL52" s="38"/>
      <c r="BM52" s="38"/>
      <c r="BN52" s="38"/>
      <c r="BO52" s="39"/>
      <c r="BP52" s="39"/>
      <c r="BQ52" s="37"/>
      <c r="BR52" s="39"/>
      <c r="BS52" s="39"/>
      <c r="BT52" s="39"/>
      <c r="BU52" s="39"/>
      <c r="BV52" s="39"/>
      <c r="BW52" s="62"/>
      <c r="BX52" s="57"/>
      <c r="BY52" s="38"/>
      <c r="BZ52" s="39"/>
      <c r="CA52" s="57"/>
      <c r="CB52" s="56"/>
      <c r="CC52" s="37"/>
      <c r="CD52" s="57"/>
      <c r="CE52" s="38"/>
      <c r="CF52" s="57"/>
      <c r="CG52" s="57"/>
      <c r="CH52" s="57"/>
      <c r="CI52" s="37"/>
      <c r="CJ52" s="37"/>
      <c r="CK52" s="37"/>
      <c r="CL52" s="62"/>
      <c r="CM52" s="62"/>
      <c r="CN52" s="62"/>
      <c r="CO52" s="62"/>
      <c r="CP52" s="62"/>
      <c r="CQ52" s="62"/>
      <c r="CR52" s="62"/>
      <c r="CS52" s="62"/>
      <c r="CT52" s="62"/>
    </row>
    <row r="53" spans="1:98" s="117" customFormat="1" x14ac:dyDescent="0.2">
      <c r="A53" s="48" t="s">
        <v>85</v>
      </c>
      <c r="B53" s="49">
        <v>741147</v>
      </c>
      <c r="C53" s="37"/>
      <c r="D53" s="49">
        <v>2784087</v>
      </c>
      <c r="E53" s="49">
        <v>685150</v>
      </c>
      <c r="F53" s="49">
        <v>700739</v>
      </c>
      <c r="G53" s="49">
        <v>653806</v>
      </c>
      <c r="H53" s="49">
        <v>744392</v>
      </c>
      <c r="I53" s="37"/>
      <c r="J53" s="49">
        <v>2284125</v>
      </c>
      <c r="K53" s="49">
        <v>537940</v>
      </c>
      <c r="L53" s="49">
        <v>586491</v>
      </c>
      <c r="M53" s="49">
        <v>546427</v>
      </c>
      <c r="N53" s="49">
        <v>613267</v>
      </c>
      <c r="O53" s="37"/>
      <c r="P53" s="49">
        <v>1821851</v>
      </c>
      <c r="Q53" s="49">
        <v>512722</v>
      </c>
      <c r="R53" s="49">
        <v>449731</v>
      </c>
      <c r="S53" s="49">
        <v>432863</v>
      </c>
      <c r="T53" s="49">
        <v>426535</v>
      </c>
      <c r="U53" s="37"/>
      <c r="V53" s="49">
        <v>1328696</v>
      </c>
      <c r="W53" s="49">
        <v>346923</v>
      </c>
      <c r="X53" s="49">
        <v>347891</v>
      </c>
      <c r="Y53" s="49">
        <v>323362</v>
      </c>
      <c r="Z53" s="49">
        <v>310520</v>
      </c>
      <c r="AA53" s="37"/>
      <c r="AB53" s="49">
        <v>1392928</v>
      </c>
      <c r="AC53" s="49">
        <v>361780</v>
      </c>
      <c r="AD53" s="49">
        <v>343691</v>
      </c>
      <c r="AE53" s="49">
        <v>318698</v>
      </c>
      <c r="AF53" s="49">
        <v>368759</v>
      </c>
      <c r="AG53" s="37"/>
      <c r="AH53" s="49">
        <v>1313306</v>
      </c>
      <c r="AI53" s="49">
        <v>319279</v>
      </c>
      <c r="AJ53" s="49">
        <v>315528</v>
      </c>
      <c r="AK53" s="49">
        <v>372263.35</v>
      </c>
      <c r="AL53" s="49">
        <v>306236</v>
      </c>
      <c r="AM53" s="37"/>
      <c r="AN53" s="49">
        <v>1092427</v>
      </c>
      <c r="AO53" s="49">
        <v>287002</v>
      </c>
      <c r="AP53" s="49">
        <v>289659</v>
      </c>
      <c r="AQ53" s="49">
        <v>266408</v>
      </c>
      <c r="AR53" s="49">
        <v>249358</v>
      </c>
      <c r="AS53" s="37"/>
      <c r="AT53" s="49">
        <v>1111248</v>
      </c>
      <c r="AU53" s="49">
        <v>239531</v>
      </c>
      <c r="AV53" s="49">
        <v>291907</v>
      </c>
      <c r="AW53" s="49">
        <v>282341</v>
      </c>
      <c r="AX53" s="49">
        <v>297469</v>
      </c>
      <c r="AY53" s="37"/>
      <c r="AZ53" s="49">
        <v>1073359</v>
      </c>
      <c r="BA53" s="49">
        <v>275528</v>
      </c>
      <c r="BB53" s="49">
        <v>281020</v>
      </c>
      <c r="BC53" s="49">
        <v>254438</v>
      </c>
      <c r="BD53" s="49">
        <v>262373</v>
      </c>
      <c r="BE53" s="37"/>
      <c r="BF53" s="49">
        <v>1111327</v>
      </c>
      <c r="BG53" s="49">
        <v>253858</v>
      </c>
      <c r="BH53" s="49">
        <v>286784</v>
      </c>
      <c r="BI53" s="49">
        <v>265555</v>
      </c>
      <c r="BJ53" s="49">
        <v>305130</v>
      </c>
      <c r="BK53" s="37"/>
      <c r="BL53" s="49">
        <v>1138882</v>
      </c>
      <c r="BM53" s="49">
        <v>306030</v>
      </c>
      <c r="BN53" s="49">
        <v>289292</v>
      </c>
      <c r="BO53" s="48">
        <v>270783</v>
      </c>
      <c r="BP53" s="48">
        <v>272777</v>
      </c>
      <c r="BQ53" s="37"/>
      <c r="BR53" s="48">
        <v>1159401</v>
      </c>
      <c r="BS53" s="48">
        <v>267930</v>
      </c>
      <c r="BT53" s="48">
        <v>285269</v>
      </c>
      <c r="BU53" s="48">
        <v>313733</v>
      </c>
      <c r="BV53" s="48">
        <v>292469</v>
      </c>
      <c r="BW53" s="62"/>
      <c r="BX53" s="49">
        <v>933581</v>
      </c>
      <c r="BY53" s="49">
        <v>126905</v>
      </c>
      <c r="BZ53" s="48">
        <v>273815</v>
      </c>
      <c r="CA53" s="49">
        <v>245694</v>
      </c>
      <c r="CB53" s="48">
        <v>287167</v>
      </c>
      <c r="CC53" s="37"/>
      <c r="CD53" s="49">
        <v>788878</v>
      </c>
      <c r="CE53" s="49">
        <v>79717</v>
      </c>
      <c r="CF53" s="49">
        <v>261740</v>
      </c>
      <c r="CG53" s="49">
        <v>207156</v>
      </c>
      <c r="CH53" s="49">
        <v>240265</v>
      </c>
      <c r="CI53" s="37"/>
      <c r="CJ53" s="37"/>
      <c r="CK53" s="37"/>
      <c r="CL53" s="62"/>
      <c r="CM53" s="62"/>
      <c r="CN53" s="62"/>
      <c r="CO53" s="62"/>
      <c r="CP53" s="62"/>
      <c r="CQ53" s="62"/>
      <c r="CR53" s="62"/>
      <c r="CS53" s="62"/>
      <c r="CT53" s="62"/>
    </row>
    <row r="54" spans="1:98" s="90" customFormat="1" x14ac:dyDescent="0.2">
      <c r="A54" s="48" t="s">
        <v>101</v>
      </c>
      <c r="B54" s="163">
        <v>473159</v>
      </c>
      <c r="C54" s="37"/>
      <c r="D54" s="163">
        <v>2826903</v>
      </c>
      <c r="E54" s="163">
        <v>1309651</v>
      </c>
      <c r="F54" s="163">
        <v>617494</v>
      </c>
      <c r="G54" s="163">
        <v>585336</v>
      </c>
      <c r="H54" s="163">
        <v>314422</v>
      </c>
      <c r="I54" s="37"/>
      <c r="J54" s="163">
        <v>1868403</v>
      </c>
      <c r="K54" s="163">
        <v>826441</v>
      </c>
      <c r="L54" s="163">
        <v>396222</v>
      </c>
      <c r="M54" s="163">
        <v>388664</v>
      </c>
      <c r="N54" s="163">
        <v>257075</v>
      </c>
      <c r="O54" s="37"/>
      <c r="P54" s="163">
        <v>1857852</v>
      </c>
      <c r="Q54" s="163">
        <v>730488</v>
      </c>
      <c r="R54" s="163">
        <v>446130</v>
      </c>
      <c r="S54" s="163">
        <v>350476</v>
      </c>
      <c r="T54" s="163">
        <v>330757.90000000002</v>
      </c>
      <c r="U54" s="37"/>
      <c r="V54" s="163">
        <v>1443568</v>
      </c>
      <c r="W54" s="163">
        <v>454207.9</v>
      </c>
      <c r="X54" s="163">
        <v>381837</v>
      </c>
      <c r="Y54" s="163">
        <v>347053</v>
      </c>
      <c r="Z54" s="163">
        <v>260470</v>
      </c>
      <c r="AA54" s="37"/>
      <c r="AB54" s="49">
        <v>1032663.68261</v>
      </c>
      <c r="AC54" s="49">
        <v>446032</v>
      </c>
      <c r="AD54" s="49">
        <v>215573</v>
      </c>
      <c r="AE54" s="49">
        <v>215618</v>
      </c>
      <c r="AF54" s="49">
        <v>155440.61064999999</v>
      </c>
      <c r="AG54" s="37"/>
      <c r="AH54" s="163">
        <v>1176220</v>
      </c>
      <c r="AI54" s="163">
        <v>428491</v>
      </c>
      <c r="AJ54" s="163">
        <v>259220.71826000005</v>
      </c>
      <c r="AK54" s="163">
        <v>315287.92680000002</v>
      </c>
      <c r="AL54" s="163">
        <v>173220.66589</v>
      </c>
      <c r="AM54" s="37"/>
      <c r="AN54" s="163">
        <v>1013297.2</v>
      </c>
      <c r="AO54" s="163">
        <v>335011.40000000002</v>
      </c>
      <c r="AP54" s="163">
        <v>221799</v>
      </c>
      <c r="AQ54" s="163">
        <v>259541</v>
      </c>
      <c r="AR54" s="163">
        <v>196945.8</v>
      </c>
      <c r="AS54" s="37"/>
      <c r="AT54" s="163">
        <v>1000330</v>
      </c>
      <c r="AU54" s="163">
        <v>430062</v>
      </c>
      <c r="AV54" s="163">
        <v>269387</v>
      </c>
      <c r="AW54" s="163">
        <v>187849</v>
      </c>
      <c r="AX54" s="163">
        <v>113032.13449</v>
      </c>
      <c r="AY54" s="37"/>
      <c r="AZ54" s="49">
        <v>1022251</v>
      </c>
      <c r="BA54" s="49">
        <v>429289</v>
      </c>
      <c r="BB54" s="49">
        <v>249405</v>
      </c>
      <c r="BC54" s="49">
        <v>193582</v>
      </c>
      <c r="BD54" s="49">
        <v>149976</v>
      </c>
      <c r="BE54" s="37"/>
      <c r="BF54" s="49">
        <v>920413</v>
      </c>
      <c r="BG54" s="49">
        <v>274937</v>
      </c>
      <c r="BH54" s="49">
        <v>221161</v>
      </c>
      <c r="BI54" s="49">
        <v>249448</v>
      </c>
      <c r="BJ54" s="49">
        <v>174867</v>
      </c>
      <c r="BK54" s="37"/>
      <c r="BL54" s="49">
        <v>925106</v>
      </c>
      <c r="BM54" s="49">
        <v>434394</v>
      </c>
      <c r="BN54" s="49">
        <v>233067</v>
      </c>
      <c r="BO54" s="48">
        <v>174813</v>
      </c>
      <c r="BP54" s="48">
        <v>82832</v>
      </c>
      <c r="BQ54" s="37"/>
      <c r="BR54" s="48">
        <v>825677</v>
      </c>
      <c r="BS54" s="48">
        <v>393908</v>
      </c>
      <c r="BT54" s="48">
        <v>191294</v>
      </c>
      <c r="BU54" s="48">
        <v>155496</v>
      </c>
      <c r="BV54" s="48">
        <v>84979</v>
      </c>
      <c r="BW54" s="37"/>
      <c r="BX54" s="49">
        <v>900173</v>
      </c>
      <c r="BY54" s="49">
        <v>420611</v>
      </c>
      <c r="BZ54" s="48">
        <v>185060</v>
      </c>
      <c r="CA54" s="49">
        <v>162277</v>
      </c>
      <c r="CB54" s="48">
        <v>121875</v>
      </c>
      <c r="CC54" s="37"/>
      <c r="CD54" s="49">
        <v>895673</v>
      </c>
      <c r="CE54" s="49">
        <v>390178</v>
      </c>
      <c r="CF54" s="49">
        <v>199967</v>
      </c>
      <c r="CG54" s="49">
        <v>203368</v>
      </c>
      <c r="CH54" s="49">
        <v>102160</v>
      </c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</row>
    <row r="55" spans="1:98" s="117" customFormat="1" x14ac:dyDescent="0.2">
      <c r="A55" s="188" t="s">
        <v>515</v>
      </c>
      <c r="B55" s="207"/>
      <c r="C55" s="37"/>
      <c r="D55" s="207">
        <v>12747147</v>
      </c>
      <c r="E55" s="207" t="s">
        <v>75</v>
      </c>
      <c r="F55" s="207" t="s">
        <v>75</v>
      </c>
      <c r="G55" s="207" t="s">
        <v>75</v>
      </c>
      <c r="H55" s="207" t="s">
        <v>75</v>
      </c>
      <c r="I55" s="37"/>
      <c r="J55" s="165">
        <v>10753575</v>
      </c>
      <c r="K55" s="207" t="s">
        <v>75</v>
      </c>
      <c r="L55" s="207" t="s">
        <v>75</v>
      </c>
      <c r="M55" s="207" t="s">
        <v>75</v>
      </c>
      <c r="N55" s="207" t="s">
        <v>75</v>
      </c>
      <c r="O55" s="37"/>
      <c r="P55" s="165">
        <v>10009381</v>
      </c>
      <c r="Q55" s="207" t="s">
        <v>75</v>
      </c>
      <c r="R55" s="207" t="s">
        <v>75</v>
      </c>
      <c r="S55" s="207" t="s">
        <v>75</v>
      </c>
      <c r="T55" s="207" t="s">
        <v>75</v>
      </c>
      <c r="U55" s="37"/>
      <c r="V55" s="207" t="s">
        <v>516</v>
      </c>
      <c r="W55" s="207" t="s">
        <v>75</v>
      </c>
      <c r="X55" s="207" t="s">
        <v>75</v>
      </c>
      <c r="Y55" s="207" t="s">
        <v>75</v>
      </c>
      <c r="Z55" s="207" t="s">
        <v>75</v>
      </c>
      <c r="AA55" s="37"/>
      <c r="AB55" s="165">
        <v>9273966</v>
      </c>
      <c r="AC55" s="207" t="s">
        <v>75</v>
      </c>
      <c r="AD55" s="207" t="s">
        <v>75</v>
      </c>
      <c r="AE55" s="207" t="s">
        <v>75</v>
      </c>
      <c r="AF55" s="207" t="s">
        <v>75</v>
      </c>
      <c r="AG55" s="37"/>
      <c r="AH55" s="165">
        <v>8733022</v>
      </c>
      <c r="AI55" s="207" t="s">
        <v>75</v>
      </c>
      <c r="AJ55" s="207" t="s">
        <v>75</v>
      </c>
      <c r="AK55" s="207" t="s">
        <v>75</v>
      </c>
      <c r="AL55" s="207" t="s">
        <v>75</v>
      </c>
      <c r="AM55" s="37"/>
      <c r="AN55" s="165">
        <v>8360095.79</v>
      </c>
      <c r="AO55" s="207" t="s">
        <v>75</v>
      </c>
      <c r="AP55" s="207" t="s">
        <v>75</v>
      </c>
      <c r="AQ55" s="207" t="s">
        <v>75</v>
      </c>
      <c r="AR55" s="207" t="s">
        <v>75</v>
      </c>
      <c r="AS55" s="37"/>
      <c r="AT55" s="165">
        <v>7984121</v>
      </c>
      <c r="AU55" s="207" t="s">
        <v>75</v>
      </c>
      <c r="AV55" s="207" t="s">
        <v>75</v>
      </c>
      <c r="AW55" s="207" t="s">
        <v>75</v>
      </c>
      <c r="AX55" s="207" t="s">
        <v>75</v>
      </c>
      <c r="AY55" s="37"/>
      <c r="AZ55" s="38">
        <v>7519498</v>
      </c>
      <c r="BA55" s="207" t="s">
        <v>75</v>
      </c>
      <c r="BB55" s="207" t="s">
        <v>75</v>
      </c>
      <c r="BC55" s="207" t="s">
        <v>75</v>
      </c>
      <c r="BD55" s="207" t="s">
        <v>75</v>
      </c>
      <c r="BE55" s="37"/>
      <c r="BF55" s="38">
        <v>7252486</v>
      </c>
      <c r="BG55" s="207" t="s">
        <v>75</v>
      </c>
      <c r="BH55" s="207" t="s">
        <v>75</v>
      </c>
      <c r="BI55" s="207" t="s">
        <v>75</v>
      </c>
      <c r="BJ55" s="207" t="s">
        <v>75</v>
      </c>
      <c r="BK55" s="37"/>
      <c r="BL55" s="38">
        <v>6910924</v>
      </c>
      <c r="BM55" s="207" t="s">
        <v>75</v>
      </c>
      <c r="BN55" s="207" t="s">
        <v>75</v>
      </c>
      <c r="BO55" s="207" t="s">
        <v>75</v>
      </c>
      <c r="BP55" s="207" t="s">
        <v>75</v>
      </c>
      <c r="BQ55" s="37"/>
      <c r="BR55" s="39">
        <v>6635665</v>
      </c>
      <c r="BS55" s="207" t="s">
        <v>75</v>
      </c>
      <c r="BT55" s="207" t="s">
        <v>75</v>
      </c>
      <c r="BU55" s="207" t="s">
        <v>75</v>
      </c>
      <c r="BV55" s="207" t="s">
        <v>75</v>
      </c>
      <c r="BW55" s="62"/>
      <c r="BX55" s="57">
        <v>6184609</v>
      </c>
      <c r="BY55" s="207" t="s">
        <v>75</v>
      </c>
      <c r="BZ55" s="207" t="s">
        <v>75</v>
      </c>
      <c r="CA55" s="207" t="s">
        <v>75</v>
      </c>
      <c r="CB55" s="207" t="s">
        <v>75</v>
      </c>
      <c r="CC55" s="37"/>
      <c r="CD55" s="57">
        <v>5831110</v>
      </c>
      <c r="CE55" s="207" t="s">
        <v>75</v>
      </c>
      <c r="CF55" s="207" t="s">
        <v>75</v>
      </c>
      <c r="CG55" s="207" t="s">
        <v>75</v>
      </c>
      <c r="CH55" s="207" t="s">
        <v>75</v>
      </c>
      <c r="CI55" s="37"/>
      <c r="CJ55" s="37"/>
      <c r="CK55" s="37"/>
      <c r="CL55" s="62"/>
      <c r="CM55" s="62"/>
      <c r="CN55" s="62"/>
      <c r="CO55" s="62"/>
      <c r="CP55" s="62"/>
      <c r="CQ55" s="62"/>
      <c r="CR55" s="62"/>
      <c r="CS55" s="62"/>
      <c r="CT55" s="62"/>
    </row>
    <row r="56" spans="1:98" s="90" customForma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122"/>
      <c r="W56" s="122"/>
      <c r="X56" s="122"/>
      <c r="Y56" s="122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122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</row>
    <row r="57" spans="1:98" s="90" customFormat="1" x14ac:dyDescent="0.2">
      <c r="A57" s="89" t="s">
        <v>243</v>
      </c>
      <c r="B57" s="38"/>
      <c r="C57" s="37"/>
      <c r="D57" s="38"/>
      <c r="E57" s="38"/>
      <c r="F57" s="38"/>
      <c r="G57" s="38"/>
      <c r="H57" s="38"/>
      <c r="I57" s="37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7"/>
      <c r="V57" s="201"/>
      <c r="W57" s="201"/>
      <c r="X57" s="201"/>
      <c r="Y57" s="201"/>
      <c r="Z57" s="38"/>
      <c r="AA57" s="37"/>
      <c r="AB57" s="38"/>
      <c r="AC57" s="38"/>
      <c r="AD57" s="38"/>
      <c r="AE57" s="38"/>
      <c r="AF57" s="38"/>
      <c r="AG57" s="37"/>
      <c r="AH57" s="38"/>
      <c r="AI57" s="38"/>
      <c r="AJ57" s="38"/>
      <c r="AK57" s="38"/>
      <c r="AL57" s="38"/>
      <c r="AM57" s="37"/>
      <c r="AN57" s="38"/>
      <c r="AO57" s="38"/>
      <c r="AP57" s="38"/>
      <c r="AQ57" s="38"/>
      <c r="AR57" s="38"/>
      <c r="AS57" s="37"/>
      <c r="AT57" s="38"/>
      <c r="AU57" s="38"/>
      <c r="AV57" s="38"/>
      <c r="AW57" s="38"/>
      <c r="AX57" s="38"/>
      <c r="AY57" s="37"/>
      <c r="AZ57" s="38"/>
      <c r="BA57" s="38"/>
      <c r="BB57" s="38"/>
      <c r="BC57" s="38"/>
      <c r="BD57" s="38"/>
      <c r="BE57" s="37"/>
      <c r="BF57" s="38"/>
      <c r="BG57" s="38"/>
      <c r="BH57" s="38"/>
      <c r="BI57" s="38"/>
      <c r="BJ57" s="38"/>
      <c r="BK57" s="37"/>
      <c r="BL57" s="38"/>
      <c r="BM57" s="38"/>
      <c r="BN57" s="38"/>
      <c r="BO57" s="39"/>
      <c r="BP57" s="39"/>
      <c r="BQ57" s="37"/>
      <c r="BR57" s="49"/>
      <c r="BS57" s="49"/>
      <c r="BT57" s="49"/>
      <c r="BU57" s="49"/>
      <c r="BV57" s="49"/>
      <c r="BW57" s="62"/>
      <c r="BX57" s="49"/>
      <c r="BY57" s="49"/>
      <c r="BZ57" s="49"/>
      <c r="CA57" s="49"/>
      <c r="CB57" s="49"/>
      <c r="CC57" s="62"/>
      <c r="CD57" s="49"/>
      <c r="CE57" s="49"/>
      <c r="CF57" s="49"/>
      <c r="CG57" s="49"/>
      <c r="CH57" s="49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</row>
    <row r="58" spans="1:98" s="90" customFormat="1" x14ac:dyDescent="0.2">
      <c r="A58" s="36" t="s">
        <v>436</v>
      </c>
      <c r="B58" s="38"/>
      <c r="C58" s="37"/>
      <c r="D58" s="38"/>
      <c r="E58" s="38"/>
      <c r="F58" s="38">
        <v>3101449</v>
      </c>
      <c r="G58" s="38">
        <v>2990512</v>
      </c>
      <c r="H58" s="38">
        <v>4002772</v>
      </c>
      <c r="I58" s="37"/>
      <c r="J58" s="38">
        <v>19219088</v>
      </c>
      <c r="K58" s="38">
        <v>5205793</v>
      </c>
      <c r="L58" s="38">
        <v>4550333</v>
      </c>
      <c r="M58" s="38">
        <v>4384830</v>
      </c>
      <c r="N58" s="38">
        <v>5078132</v>
      </c>
      <c r="O58" s="37"/>
      <c r="P58" s="38">
        <v>26165187</v>
      </c>
      <c r="Q58" s="38">
        <v>6883982</v>
      </c>
      <c r="R58" s="38">
        <v>6556959</v>
      </c>
      <c r="S58" s="38">
        <v>6178990</v>
      </c>
      <c r="T58" s="38">
        <v>6545256</v>
      </c>
      <c r="U58" s="37"/>
      <c r="V58" s="38">
        <v>14647879</v>
      </c>
      <c r="W58" s="38">
        <v>3287980</v>
      </c>
      <c r="X58" s="38">
        <v>3959831</v>
      </c>
      <c r="Y58" s="38">
        <v>3809222</v>
      </c>
      <c r="Z58" s="38">
        <v>3590846</v>
      </c>
      <c r="AA58" s="37"/>
      <c r="AB58" s="38">
        <v>10198572</v>
      </c>
      <c r="AC58" s="38">
        <v>2992880</v>
      </c>
      <c r="AD58" s="38">
        <v>2742147</v>
      </c>
      <c r="AE58" s="38">
        <v>2220454</v>
      </c>
      <c r="AF58" s="38">
        <v>2243091</v>
      </c>
      <c r="AG58" s="37"/>
      <c r="AH58" s="38">
        <v>8420671</v>
      </c>
      <c r="AI58" s="38">
        <v>2150094</v>
      </c>
      <c r="AJ58" s="38">
        <v>2165044</v>
      </c>
      <c r="AK58" s="38">
        <v>2009832</v>
      </c>
      <c r="AL58" s="38">
        <v>2095701</v>
      </c>
      <c r="AM58" s="37"/>
      <c r="AN58" s="38">
        <v>8071890</v>
      </c>
      <c r="AO58" s="38">
        <v>2045747</v>
      </c>
      <c r="AP58" s="38">
        <v>2101788</v>
      </c>
      <c r="AQ58" s="38">
        <v>1994993</v>
      </c>
      <c r="AR58" s="38">
        <v>1929362</v>
      </c>
      <c r="AS58" s="37"/>
      <c r="AT58" s="38">
        <v>7171146</v>
      </c>
      <c r="AU58" s="38">
        <v>1869057</v>
      </c>
      <c r="AV58" s="38">
        <v>1910208</v>
      </c>
      <c r="AW58" s="38">
        <v>1747568</v>
      </c>
      <c r="AX58" s="38">
        <v>1644313</v>
      </c>
      <c r="AY58" s="37"/>
      <c r="AZ58" s="38">
        <v>4578795</v>
      </c>
      <c r="BA58" s="38">
        <v>1198994</v>
      </c>
      <c r="BB58" s="38">
        <v>1232760</v>
      </c>
      <c r="BC58" s="38">
        <v>1257278</v>
      </c>
      <c r="BD58" s="38">
        <v>889763</v>
      </c>
      <c r="BE58" s="37"/>
      <c r="BF58" s="38">
        <v>3310314</v>
      </c>
      <c r="BG58" s="38">
        <v>852527</v>
      </c>
      <c r="BH58" s="38">
        <v>768528</v>
      </c>
      <c r="BI58" s="38">
        <v>812431</v>
      </c>
      <c r="BJ58" s="38">
        <v>876828</v>
      </c>
      <c r="BK58" s="37"/>
      <c r="BL58" s="38">
        <v>3531459</v>
      </c>
      <c r="BM58" s="38">
        <v>875155</v>
      </c>
      <c r="BN58" s="38">
        <v>1047856</v>
      </c>
      <c r="BO58" s="39">
        <v>781503</v>
      </c>
      <c r="BP58" s="39">
        <v>826945</v>
      </c>
      <c r="BQ58" s="37"/>
      <c r="BR58" s="39">
        <v>3489761</v>
      </c>
      <c r="BS58" s="39">
        <v>903278</v>
      </c>
      <c r="BT58" s="39">
        <v>786451</v>
      </c>
      <c r="BU58" s="39">
        <v>983384</v>
      </c>
      <c r="BV58" s="39">
        <v>816648</v>
      </c>
      <c r="BW58" s="37"/>
      <c r="BX58" s="39">
        <v>3118462</v>
      </c>
      <c r="BY58" s="38">
        <v>823613</v>
      </c>
      <c r="BZ58" s="39">
        <v>754243</v>
      </c>
      <c r="CA58" s="39">
        <v>743215</v>
      </c>
      <c r="CB58" s="39">
        <v>797391</v>
      </c>
      <c r="CC58" s="37"/>
      <c r="CD58" s="39">
        <v>3262512</v>
      </c>
      <c r="CE58" s="38">
        <v>910454</v>
      </c>
      <c r="CF58" s="39">
        <v>771627</v>
      </c>
      <c r="CG58" s="39">
        <v>761604</v>
      </c>
      <c r="CH58" s="39">
        <v>818827</v>
      </c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</row>
    <row r="59" spans="1:98" s="90" customFormat="1" x14ac:dyDescent="0.2">
      <c r="A59" s="116" t="s">
        <v>106</v>
      </c>
      <c r="B59" s="93"/>
      <c r="C59" s="118"/>
      <c r="D59" s="93"/>
      <c r="E59" s="93"/>
      <c r="F59" s="93">
        <v>2586479</v>
      </c>
      <c r="G59" s="93">
        <v>2461464</v>
      </c>
      <c r="H59" s="93">
        <v>3373129</v>
      </c>
      <c r="I59" s="118"/>
      <c r="J59" s="93">
        <v>17135642</v>
      </c>
      <c r="K59" s="93">
        <v>4647453</v>
      </c>
      <c r="L59" s="93">
        <v>4074444</v>
      </c>
      <c r="M59" s="93">
        <v>3923972</v>
      </c>
      <c r="N59" s="93">
        <v>4489773</v>
      </c>
      <c r="O59" s="118"/>
      <c r="P59" s="93">
        <v>24190000</v>
      </c>
      <c r="Q59" s="93">
        <v>6384158</v>
      </c>
      <c r="R59" s="93">
        <v>6132137</v>
      </c>
      <c r="S59" s="93">
        <v>5704258</v>
      </c>
      <c r="T59" s="93">
        <v>5969447</v>
      </c>
      <c r="U59" s="118"/>
      <c r="V59" s="93">
        <v>12837755</v>
      </c>
      <c r="W59" s="93">
        <v>2860385</v>
      </c>
      <c r="X59" s="93">
        <v>3586971</v>
      </c>
      <c r="Y59" s="93">
        <v>3328233</v>
      </c>
      <c r="Z59" s="93">
        <v>3062166</v>
      </c>
      <c r="AA59" s="118"/>
      <c r="AB59" s="93">
        <v>8419791</v>
      </c>
      <c r="AC59" s="93">
        <v>2478419</v>
      </c>
      <c r="AD59" s="93">
        <v>2317893</v>
      </c>
      <c r="AE59" s="93">
        <v>1822165</v>
      </c>
      <c r="AF59" s="93">
        <v>1801314</v>
      </c>
      <c r="AG59" s="118"/>
      <c r="AH59" s="93">
        <v>7706358</v>
      </c>
      <c r="AI59" s="93">
        <v>1940249</v>
      </c>
      <c r="AJ59" s="93">
        <v>2036861</v>
      </c>
      <c r="AK59" s="93">
        <v>1853499</v>
      </c>
      <c r="AL59" s="93">
        <v>1875750</v>
      </c>
      <c r="AM59" s="118"/>
      <c r="AN59" s="93">
        <v>7356618</v>
      </c>
      <c r="AO59" s="93">
        <v>1839116</v>
      </c>
      <c r="AP59" s="93">
        <v>1946334</v>
      </c>
      <c r="AQ59" s="93">
        <v>1843907</v>
      </c>
      <c r="AR59" s="93">
        <v>1727261</v>
      </c>
      <c r="AS59" s="118"/>
      <c r="AT59" s="93">
        <v>6517190</v>
      </c>
      <c r="AU59" s="93">
        <v>1659097</v>
      </c>
      <c r="AV59" s="93">
        <v>1775375</v>
      </c>
      <c r="AW59" s="93">
        <v>1632681</v>
      </c>
      <c r="AX59" s="93">
        <v>1450037</v>
      </c>
      <c r="AY59" s="118"/>
      <c r="AZ59" s="93">
        <v>4081498</v>
      </c>
      <c r="BA59" s="93">
        <v>1060016</v>
      </c>
      <c r="BB59" s="93">
        <v>1124285</v>
      </c>
      <c r="BC59" s="93">
        <v>1142048</v>
      </c>
      <c r="BD59" s="93">
        <v>755149</v>
      </c>
      <c r="BE59" s="37"/>
      <c r="BF59" s="93">
        <v>2909673</v>
      </c>
      <c r="BG59" s="93">
        <v>727773</v>
      </c>
      <c r="BH59" s="93">
        <v>706078</v>
      </c>
      <c r="BI59" s="93">
        <v>739218</v>
      </c>
      <c r="BJ59" s="93">
        <v>736604</v>
      </c>
      <c r="BK59" s="118"/>
      <c r="BL59" s="93">
        <v>2820195</v>
      </c>
      <c r="BM59" s="93">
        <v>744583</v>
      </c>
      <c r="BN59" s="93">
        <v>699059</v>
      </c>
      <c r="BO59" s="96">
        <v>701625</v>
      </c>
      <c r="BP59" s="96">
        <v>674928</v>
      </c>
      <c r="BQ59" s="118"/>
      <c r="BR59" s="96">
        <v>2774910</v>
      </c>
      <c r="BS59" s="96">
        <v>732728</v>
      </c>
      <c r="BT59" s="96">
        <v>708141</v>
      </c>
      <c r="BU59" s="96">
        <v>645189</v>
      </c>
      <c r="BV59" s="96">
        <v>688852</v>
      </c>
      <c r="BW59" s="118"/>
      <c r="BX59" s="96">
        <v>2713659</v>
      </c>
      <c r="BY59" s="93">
        <v>693678</v>
      </c>
      <c r="BZ59" s="96">
        <v>668371</v>
      </c>
      <c r="CA59" s="96">
        <v>663871</v>
      </c>
      <c r="CB59" s="96">
        <v>687739</v>
      </c>
      <c r="CC59" s="118"/>
      <c r="CD59" s="96">
        <v>2805124</v>
      </c>
      <c r="CE59" s="93">
        <v>781729</v>
      </c>
      <c r="CF59" s="96">
        <v>684732.86700000009</v>
      </c>
      <c r="CG59" s="96">
        <v>650544.53856999986</v>
      </c>
      <c r="CH59" s="96">
        <v>688117.59443000006</v>
      </c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</row>
    <row r="60" spans="1:98" s="90" customFormat="1" x14ac:dyDescent="0.2">
      <c r="A60" s="116" t="s">
        <v>475</v>
      </c>
      <c r="B60" s="93"/>
      <c r="C60" s="118"/>
      <c r="D60" s="93"/>
      <c r="E60" s="93"/>
      <c r="F60" s="93">
        <v>325360</v>
      </c>
      <c r="G60" s="93">
        <v>296226</v>
      </c>
      <c r="H60" s="93">
        <v>298268</v>
      </c>
      <c r="I60" s="118"/>
      <c r="J60" s="93">
        <v>1077575</v>
      </c>
      <c r="K60" s="93">
        <v>260646</v>
      </c>
      <c r="L60" s="93">
        <v>276835</v>
      </c>
      <c r="M60" s="93">
        <v>263389</v>
      </c>
      <c r="N60" s="93">
        <v>276705</v>
      </c>
      <c r="O60" s="118"/>
      <c r="P60" s="93">
        <v>947614</v>
      </c>
      <c r="Q60" s="93">
        <v>233845</v>
      </c>
      <c r="R60" s="93">
        <v>241131</v>
      </c>
      <c r="S60" s="93">
        <v>229225</v>
      </c>
      <c r="T60" s="93">
        <v>243413</v>
      </c>
      <c r="U60" s="118"/>
      <c r="V60" s="93">
        <v>893486</v>
      </c>
      <c r="W60" s="93">
        <v>217488</v>
      </c>
      <c r="X60" s="93">
        <v>228366</v>
      </c>
      <c r="Y60" s="93">
        <v>221240</v>
      </c>
      <c r="Z60" s="93">
        <v>226392</v>
      </c>
      <c r="AA60" s="118"/>
      <c r="AB60" s="93">
        <v>874005</v>
      </c>
      <c r="AC60" s="93">
        <v>221054</v>
      </c>
      <c r="AD60" s="93">
        <v>226800</v>
      </c>
      <c r="AE60" s="93">
        <v>213199</v>
      </c>
      <c r="AF60" s="93">
        <v>212952</v>
      </c>
      <c r="AG60" s="118"/>
      <c r="AH60" s="93"/>
      <c r="AI60" s="93"/>
      <c r="AJ60" s="93"/>
      <c r="AK60" s="93"/>
      <c r="AL60" s="93"/>
      <c r="AM60" s="118"/>
      <c r="AN60" s="93"/>
      <c r="AO60" s="93"/>
      <c r="AP60" s="93"/>
      <c r="AQ60" s="93"/>
      <c r="AR60" s="93"/>
      <c r="AS60" s="118"/>
      <c r="AT60" s="93"/>
      <c r="AU60" s="93"/>
      <c r="AV60" s="93"/>
      <c r="AW60" s="93"/>
      <c r="AX60" s="93"/>
      <c r="AY60" s="118"/>
      <c r="AZ60" s="93"/>
      <c r="BA60" s="93"/>
      <c r="BB60" s="93"/>
      <c r="BC60" s="93"/>
      <c r="BD60" s="93"/>
      <c r="BE60" s="37"/>
      <c r="BF60" s="93"/>
      <c r="BG60" s="93"/>
      <c r="BH60" s="93"/>
      <c r="BI60" s="93"/>
      <c r="BJ60" s="93"/>
      <c r="BK60" s="118"/>
      <c r="BL60" s="93"/>
      <c r="BM60" s="93"/>
      <c r="BN60" s="93"/>
      <c r="BO60" s="96"/>
      <c r="BP60" s="96"/>
      <c r="BQ60" s="118"/>
      <c r="BR60" s="96"/>
      <c r="BS60" s="96"/>
      <c r="BT60" s="96"/>
      <c r="BU60" s="96"/>
      <c r="BV60" s="96"/>
      <c r="BW60" s="118"/>
      <c r="BX60" s="96"/>
      <c r="BY60" s="93"/>
      <c r="BZ60" s="96"/>
      <c r="CA60" s="96"/>
      <c r="CB60" s="96"/>
      <c r="CC60" s="118"/>
      <c r="CD60" s="96"/>
      <c r="CE60" s="93"/>
      <c r="CF60" s="96"/>
      <c r="CG60" s="96"/>
      <c r="CH60" s="96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</row>
    <row r="61" spans="1:98" s="90" customFormat="1" x14ac:dyDescent="0.2">
      <c r="A61" s="116" t="s">
        <v>131</v>
      </c>
      <c r="B61" s="93"/>
      <c r="C61" s="118"/>
      <c r="D61" s="93"/>
      <c r="E61" s="93"/>
      <c r="F61" s="93">
        <v>-977</v>
      </c>
      <c r="G61" s="93">
        <v>12675</v>
      </c>
      <c r="H61" s="93">
        <v>12987</v>
      </c>
      <c r="I61" s="118"/>
      <c r="J61" s="93">
        <v>82229</v>
      </c>
      <c r="K61" s="93">
        <v>18520</v>
      </c>
      <c r="L61" s="93">
        <v>23003</v>
      </c>
      <c r="M61" s="93">
        <v>3484</v>
      </c>
      <c r="N61" s="93">
        <v>37222</v>
      </c>
      <c r="O61" s="118"/>
      <c r="P61" s="93">
        <v>342412</v>
      </c>
      <c r="Q61" s="93">
        <v>38451</v>
      </c>
      <c r="R61" s="93">
        <v>79452</v>
      </c>
      <c r="S61" s="93">
        <v>104305</v>
      </c>
      <c r="T61" s="93">
        <v>120204</v>
      </c>
      <c r="U61" s="118"/>
      <c r="V61" s="93">
        <v>364505</v>
      </c>
      <c r="W61" s="93">
        <v>64452</v>
      </c>
      <c r="X61" s="93">
        <v>37826</v>
      </c>
      <c r="Y61" s="93">
        <v>141066</v>
      </c>
      <c r="Z61" s="93">
        <v>121161</v>
      </c>
      <c r="AA61" s="118"/>
      <c r="AB61" s="93">
        <v>405186</v>
      </c>
      <c r="AC61" s="93">
        <v>134511</v>
      </c>
      <c r="AD61" s="93">
        <v>114900</v>
      </c>
      <c r="AE61" s="93">
        <v>88294</v>
      </c>
      <c r="AF61" s="93">
        <v>67481</v>
      </c>
      <c r="AG61" s="118"/>
      <c r="AH61" s="93">
        <v>318465</v>
      </c>
      <c r="AI61" s="93">
        <v>81777</v>
      </c>
      <c r="AJ61" s="93">
        <v>64362</v>
      </c>
      <c r="AK61" s="93">
        <v>76889</v>
      </c>
      <c r="AL61" s="93">
        <v>95437</v>
      </c>
      <c r="AM61" s="118"/>
      <c r="AN61" s="93">
        <v>302156</v>
      </c>
      <c r="AO61" s="93">
        <v>89412</v>
      </c>
      <c r="AP61" s="93">
        <v>90227</v>
      </c>
      <c r="AQ61" s="93">
        <v>52754</v>
      </c>
      <c r="AR61" s="93">
        <v>69763</v>
      </c>
      <c r="AS61" s="118"/>
      <c r="AT61" s="93">
        <v>237927</v>
      </c>
      <c r="AU61" s="93">
        <v>90293</v>
      </c>
      <c r="AV61" s="93">
        <v>75318</v>
      </c>
      <c r="AW61" s="93">
        <v>42194</v>
      </c>
      <c r="AX61" s="93">
        <v>30122</v>
      </c>
      <c r="AY61" s="118"/>
      <c r="AZ61" s="93">
        <v>104509</v>
      </c>
      <c r="BA61" s="93">
        <v>22241</v>
      </c>
      <c r="BB61" s="93">
        <v>43854</v>
      </c>
      <c r="BC61" s="93">
        <v>32005</v>
      </c>
      <c r="BD61" s="93">
        <v>6409</v>
      </c>
      <c r="BE61" s="37"/>
      <c r="BF61" s="93">
        <v>45537</v>
      </c>
      <c r="BG61" s="93">
        <v>9940</v>
      </c>
      <c r="BH61" s="93">
        <v>8673</v>
      </c>
      <c r="BI61" s="93">
        <v>4831</v>
      </c>
      <c r="BJ61" s="93">
        <v>22093</v>
      </c>
      <c r="BK61" s="118"/>
      <c r="BL61" s="93">
        <v>120290</v>
      </c>
      <c r="BM61" s="93">
        <v>36227</v>
      </c>
      <c r="BN61" s="93">
        <v>20365</v>
      </c>
      <c r="BO61" s="96">
        <v>20080</v>
      </c>
      <c r="BP61" s="96">
        <v>43618</v>
      </c>
      <c r="BQ61" s="118"/>
      <c r="BR61" s="96">
        <v>188035</v>
      </c>
      <c r="BS61" s="96">
        <v>47237</v>
      </c>
      <c r="BT61" s="96">
        <v>44886</v>
      </c>
      <c r="BU61" s="96">
        <v>38462</v>
      </c>
      <c r="BV61" s="96">
        <v>57450</v>
      </c>
      <c r="BW61" s="118"/>
      <c r="BX61" s="96">
        <v>179701</v>
      </c>
      <c r="BY61" s="93">
        <v>65588</v>
      </c>
      <c r="BZ61" s="96">
        <v>44821</v>
      </c>
      <c r="CA61" s="96">
        <v>35537</v>
      </c>
      <c r="CB61" s="96">
        <v>33755</v>
      </c>
      <c r="CC61" s="118"/>
      <c r="CD61" s="96">
        <v>213531</v>
      </c>
      <c r="CE61" s="93">
        <v>40929</v>
      </c>
      <c r="CF61" s="96">
        <v>51196</v>
      </c>
      <c r="CG61" s="96">
        <v>62699.360229999998</v>
      </c>
      <c r="CH61" s="96">
        <v>58706.639770000002</v>
      </c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</row>
    <row r="62" spans="1:98" s="90" customFormat="1" ht="13.5" x14ac:dyDescent="0.25">
      <c r="A62" s="116" t="s">
        <v>428</v>
      </c>
      <c r="B62" s="93"/>
      <c r="C62" s="118"/>
      <c r="D62" s="93"/>
      <c r="E62" s="93"/>
      <c r="F62" s="93"/>
      <c r="G62" s="93"/>
      <c r="H62" s="93"/>
      <c r="I62" s="118"/>
      <c r="J62" s="93"/>
      <c r="K62" s="93"/>
      <c r="L62" s="93"/>
      <c r="M62" s="93"/>
      <c r="N62" s="93"/>
      <c r="O62" s="118"/>
      <c r="P62" s="93"/>
      <c r="Q62" s="93"/>
      <c r="R62" s="93"/>
      <c r="S62" s="93"/>
      <c r="T62" s="93"/>
      <c r="U62" s="118"/>
      <c r="V62" s="93"/>
      <c r="W62" s="93"/>
      <c r="X62" s="93"/>
      <c r="Y62" s="93"/>
      <c r="Z62" s="93"/>
      <c r="AA62" s="118"/>
      <c r="AB62" s="93"/>
      <c r="AC62" s="93"/>
      <c r="AD62" s="93"/>
      <c r="AE62" s="93"/>
      <c r="AF62" s="93"/>
      <c r="AG62" s="118"/>
      <c r="AH62" s="93"/>
      <c r="AI62" s="93"/>
      <c r="AJ62" s="93"/>
      <c r="AK62" s="93"/>
      <c r="AL62" s="93"/>
      <c r="AM62" s="118"/>
      <c r="AN62" s="93">
        <v>21780</v>
      </c>
      <c r="AO62" s="93"/>
      <c r="AP62" s="93"/>
      <c r="AQ62" s="93">
        <v>21780</v>
      </c>
      <c r="AR62" s="93"/>
      <c r="AS62" s="118"/>
      <c r="AT62" s="93">
        <v>27626</v>
      </c>
      <c r="AU62" s="93">
        <v>1607</v>
      </c>
      <c r="AV62" s="93"/>
      <c r="AW62" s="93">
        <v>3450</v>
      </c>
      <c r="AX62" s="93">
        <v>22569</v>
      </c>
      <c r="AY62" s="118"/>
      <c r="AZ62" s="93">
        <v>17786</v>
      </c>
      <c r="BA62" s="93">
        <v>3551</v>
      </c>
      <c r="BB62" s="93">
        <v>3772</v>
      </c>
      <c r="BC62" s="93">
        <v>4652</v>
      </c>
      <c r="BD62" s="93">
        <v>5811</v>
      </c>
      <c r="BE62" s="37"/>
      <c r="BF62" s="93">
        <v>32713</v>
      </c>
      <c r="BG62" s="93">
        <v>10642</v>
      </c>
      <c r="BH62" s="93">
        <v>9509</v>
      </c>
      <c r="BI62" s="93">
        <v>10941</v>
      </c>
      <c r="BJ62" s="93">
        <v>1621</v>
      </c>
      <c r="BK62" s="118"/>
      <c r="BL62" s="93">
        <v>0</v>
      </c>
      <c r="BM62" s="93">
        <v>0</v>
      </c>
      <c r="BN62" s="93">
        <v>0</v>
      </c>
      <c r="BO62" s="96">
        <v>0</v>
      </c>
      <c r="BP62" s="96">
        <v>0</v>
      </c>
      <c r="BQ62" s="118"/>
      <c r="BR62" s="96">
        <v>32942</v>
      </c>
      <c r="BS62" s="96">
        <v>28017</v>
      </c>
      <c r="BT62" s="96">
        <v>0</v>
      </c>
      <c r="BU62" s="96">
        <v>4925</v>
      </c>
      <c r="BV62" s="96">
        <v>0</v>
      </c>
      <c r="BW62" s="118"/>
      <c r="BX62" s="96">
        <v>14236</v>
      </c>
      <c r="BY62" s="93">
        <v>4005</v>
      </c>
      <c r="BZ62" s="96">
        <v>5645</v>
      </c>
      <c r="CA62" s="96">
        <v>3577</v>
      </c>
      <c r="CB62" s="96">
        <v>1009</v>
      </c>
      <c r="CC62" s="118"/>
      <c r="CD62" s="96">
        <v>62225</v>
      </c>
      <c r="CE62" s="93">
        <v>22377</v>
      </c>
      <c r="CF62" s="96">
        <v>24952</v>
      </c>
      <c r="CG62" s="96">
        <v>13136.74973</v>
      </c>
      <c r="CH62" s="96">
        <v>1759.25027</v>
      </c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</row>
    <row r="63" spans="1:98" s="90" customFormat="1" x14ac:dyDescent="0.2">
      <c r="A63" s="116" t="s">
        <v>107</v>
      </c>
      <c r="B63" s="93"/>
      <c r="C63" s="118"/>
      <c r="D63" s="93"/>
      <c r="E63" s="93"/>
      <c r="F63" s="93">
        <v>112128</v>
      </c>
      <c r="G63" s="93">
        <v>141947</v>
      </c>
      <c r="H63" s="93">
        <v>254457</v>
      </c>
      <c r="I63" s="118"/>
      <c r="J63" s="93">
        <v>669371</v>
      </c>
      <c r="K63" s="93">
        <v>222842</v>
      </c>
      <c r="L63" s="93">
        <v>96397</v>
      </c>
      <c r="M63" s="93">
        <v>120657</v>
      </c>
      <c r="N63" s="93">
        <v>229475</v>
      </c>
      <c r="O63" s="118"/>
      <c r="P63" s="93">
        <v>597833</v>
      </c>
      <c r="Q63" s="93">
        <v>202395</v>
      </c>
      <c r="R63" s="93">
        <v>85121</v>
      </c>
      <c r="S63" s="93">
        <v>116879</v>
      </c>
      <c r="T63" s="93">
        <v>193438</v>
      </c>
      <c r="U63" s="118"/>
      <c r="V63" s="93">
        <v>470053</v>
      </c>
      <c r="W63" s="93">
        <v>150722</v>
      </c>
      <c r="X63" s="93">
        <v>71266</v>
      </c>
      <c r="Y63" s="93">
        <v>90232</v>
      </c>
      <c r="Z63" s="93">
        <v>157833</v>
      </c>
      <c r="AA63" s="118"/>
      <c r="AB63" s="93">
        <v>426068</v>
      </c>
      <c r="AC63" s="93">
        <v>133447</v>
      </c>
      <c r="AD63" s="93">
        <v>62241</v>
      </c>
      <c r="AE63" s="93">
        <v>80804</v>
      </c>
      <c r="AF63" s="93">
        <v>149576</v>
      </c>
      <c r="AG63" s="118"/>
      <c r="AH63" s="93">
        <v>349276</v>
      </c>
      <c r="AI63" s="93">
        <v>114848</v>
      </c>
      <c r="AJ63" s="93">
        <v>51535</v>
      </c>
      <c r="AK63" s="93">
        <v>67902</v>
      </c>
      <c r="AL63" s="93">
        <v>114991</v>
      </c>
      <c r="AM63" s="118"/>
      <c r="AN63" s="93">
        <v>346540</v>
      </c>
      <c r="AO63" s="93">
        <v>105044</v>
      </c>
      <c r="AP63" s="93">
        <v>53762</v>
      </c>
      <c r="AQ63" s="93">
        <v>65386</v>
      </c>
      <c r="AR63" s="93">
        <v>122348</v>
      </c>
      <c r="AS63" s="118"/>
      <c r="AT63" s="93">
        <v>353768</v>
      </c>
      <c r="AU63" s="93">
        <v>108972</v>
      </c>
      <c r="AV63" s="93">
        <v>50288</v>
      </c>
      <c r="AW63" s="93">
        <v>59923</v>
      </c>
      <c r="AX63" s="93">
        <v>134585</v>
      </c>
      <c r="AY63" s="118"/>
      <c r="AZ63" s="93">
        <v>342199</v>
      </c>
      <c r="BA63" s="93">
        <v>104115</v>
      </c>
      <c r="BB63" s="93">
        <v>51859</v>
      </c>
      <c r="BC63" s="93">
        <v>70272</v>
      </c>
      <c r="BD63" s="93">
        <v>115953</v>
      </c>
      <c r="BE63" s="37"/>
      <c r="BF63" s="93">
        <v>296771</v>
      </c>
      <c r="BG63" s="93">
        <v>97505</v>
      </c>
      <c r="BH63" s="93">
        <v>36474</v>
      </c>
      <c r="BI63" s="93">
        <v>51457</v>
      </c>
      <c r="BJ63" s="93">
        <v>111335</v>
      </c>
      <c r="BK63" s="118"/>
      <c r="BL63" s="93">
        <v>275153</v>
      </c>
      <c r="BM63" s="93">
        <v>85756</v>
      </c>
      <c r="BN63" s="93">
        <v>33770</v>
      </c>
      <c r="BO63" s="96">
        <v>52571</v>
      </c>
      <c r="BP63" s="96">
        <v>103056</v>
      </c>
      <c r="BQ63" s="118"/>
      <c r="BR63" s="96">
        <v>212961</v>
      </c>
      <c r="BS63" s="96">
        <v>87671</v>
      </c>
      <c r="BT63" s="96">
        <v>26960</v>
      </c>
      <c r="BU63" s="96">
        <v>31639</v>
      </c>
      <c r="BV63" s="96">
        <v>66691</v>
      </c>
      <c r="BW63" s="118"/>
      <c r="BX63" s="96">
        <v>189331</v>
      </c>
      <c r="BY63" s="93">
        <v>56278</v>
      </c>
      <c r="BZ63" s="96">
        <v>27930</v>
      </c>
      <c r="CA63" s="96">
        <v>33588</v>
      </c>
      <c r="CB63" s="96">
        <v>71535</v>
      </c>
      <c r="CC63" s="118"/>
      <c r="CD63" s="96">
        <v>178966</v>
      </c>
      <c r="CE63" s="93">
        <v>59753</v>
      </c>
      <c r="CF63" s="96">
        <v>23968</v>
      </c>
      <c r="CG63" s="96">
        <v>28633.459449999995</v>
      </c>
      <c r="CH63" s="96">
        <v>66611.540550000005</v>
      </c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</row>
    <row r="64" spans="1:98" s="90" customFormat="1" x14ac:dyDescent="0.2">
      <c r="A64" s="116" t="s">
        <v>108</v>
      </c>
      <c r="B64" s="93"/>
      <c r="C64" s="118"/>
      <c r="D64" s="93"/>
      <c r="E64" s="93"/>
      <c r="F64" s="93"/>
      <c r="G64" s="93"/>
      <c r="H64" s="93"/>
      <c r="I64" s="118"/>
      <c r="J64" s="93"/>
      <c r="K64" s="93"/>
      <c r="L64" s="93"/>
      <c r="M64" s="93"/>
      <c r="N64" s="93"/>
      <c r="O64" s="118"/>
      <c r="P64" s="93"/>
      <c r="Q64" s="93"/>
      <c r="R64" s="93"/>
      <c r="S64" s="93"/>
      <c r="T64" s="93"/>
      <c r="U64" s="118"/>
      <c r="V64" s="93"/>
      <c r="W64" s="93"/>
      <c r="X64" s="93"/>
      <c r="Y64" s="93"/>
      <c r="Z64" s="93"/>
      <c r="AA64" s="118"/>
      <c r="AB64" s="93"/>
      <c r="AC64" s="93"/>
      <c r="AD64" s="93"/>
      <c r="AE64" s="93"/>
      <c r="AF64" s="93"/>
      <c r="AG64" s="118"/>
      <c r="AH64" s="93"/>
      <c r="AI64" s="93"/>
      <c r="AJ64" s="93"/>
      <c r="AK64" s="93"/>
      <c r="AL64" s="93"/>
      <c r="AM64" s="118"/>
      <c r="AN64" s="93"/>
      <c r="AO64" s="93"/>
      <c r="AP64" s="93"/>
      <c r="AQ64" s="93"/>
      <c r="AR64" s="93"/>
      <c r="AS64" s="118"/>
      <c r="AT64" s="93"/>
      <c r="AU64" s="93"/>
      <c r="AV64" s="93"/>
      <c r="AW64" s="93"/>
      <c r="AX64" s="93"/>
      <c r="AY64" s="118"/>
      <c r="AZ64" s="93">
        <v>0</v>
      </c>
      <c r="BA64" s="93">
        <v>0</v>
      </c>
      <c r="BB64" s="93">
        <v>0</v>
      </c>
      <c r="BC64" s="93">
        <v>0</v>
      </c>
      <c r="BD64" s="93">
        <v>0</v>
      </c>
      <c r="BE64" s="37"/>
      <c r="BF64" s="93">
        <v>0</v>
      </c>
      <c r="BG64" s="93">
        <v>0</v>
      </c>
      <c r="BH64" s="93">
        <v>0</v>
      </c>
      <c r="BI64" s="93">
        <v>0</v>
      </c>
      <c r="BJ64" s="93">
        <v>0</v>
      </c>
      <c r="BK64" s="118"/>
      <c r="BL64" s="93">
        <v>293147</v>
      </c>
      <c r="BM64" s="93">
        <v>0</v>
      </c>
      <c r="BN64" s="93">
        <v>293147</v>
      </c>
      <c r="BO64" s="96">
        <v>0</v>
      </c>
      <c r="BP64" s="96">
        <v>0</v>
      </c>
      <c r="BQ64" s="118"/>
      <c r="BR64" s="96">
        <v>257508</v>
      </c>
      <c r="BS64" s="96">
        <v>0</v>
      </c>
      <c r="BT64" s="96">
        <v>0</v>
      </c>
      <c r="BU64" s="96">
        <v>257508</v>
      </c>
      <c r="BV64" s="96">
        <v>0</v>
      </c>
      <c r="BW64" s="118"/>
      <c r="BX64" s="96">
        <v>964</v>
      </c>
      <c r="BY64" s="93">
        <v>0</v>
      </c>
      <c r="BZ64" s="96">
        <v>0</v>
      </c>
      <c r="CA64" s="96">
        <v>964</v>
      </c>
      <c r="CB64" s="96">
        <v>0</v>
      </c>
      <c r="CC64" s="118"/>
      <c r="CD64" s="96">
        <v>-21647</v>
      </c>
      <c r="CE64" s="93">
        <v>0</v>
      </c>
      <c r="CF64" s="96">
        <v>-21647</v>
      </c>
      <c r="CG64" s="96">
        <v>0</v>
      </c>
      <c r="CH64" s="96">
        <v>0</v>
      </c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</row>
    <row r="65" spans="1:98" s="90" customFormat="1" x14ac:dyDescent="0.2">
      <c r="A65" s="116" t="s">
        <v>102</v>
      </c>
      <c r="B65" s="93"/>
      <c r="C65" s="118"/>
      <c r="D65" s="93"/>
      <c r="E65" s="93"/>
      <c r="F65" s="93">
        <v>78459</v>
      </c>
      <c r="G65" s="93">
        <v>78200</v>
      </c>
      <c r="H65" s="93">
        <v>63931</v>
      </c>
      <c r="I65" s="118"/>
      <c r="J65" s="93">
        <v>254271</v>
      </c>
      <c r="K65" s="93">
        <v>56332</v>
      </c>
      <c r="L65" s="93">
        <v>79654</v>
      </c>
      <c r="M65" s="93">
        <v>73328</v>
      </c>
      <c r="N65" s="93">
        <v>44957</v>
      </c>
      <c r="O65" s="118"/>
      <c r="P65" s="93">
        <v>87328</v>
      </c>
      <c r="Q65" s="93">
        <v>25133</v>
      </c>
      <c r="R65" s="93">
        <v>19118</v>
      </c>
      <c r="S65" s="93">
        <v>24323</v>
      </c>
      <c r="T65" s="93">
        <v>18754</v>
      </c>
      <c r="U65" s="118"/>
      <c r="V65" s="93">
        <v>82080</v>
      </c>
      <c r="W65" s="93">
        <v>-5067</v>
      </c>
      <c r="X65" s="93">
        <v>35402</v>
      </c>
      <c r="Y65" s="93">
        <v>28451</v>
      </c>
      <c r="Z65" s="93">
        <v>23294</v>
      </c>
      <c r="AA65" s="118"/>
      <c r="AB65" s="93">
        <v>73522</v>
      </c>
      <c r="AC65" s="93">
        <v>25449</v>
      </c>
      <c r="AD65" s="93">
        <v>20313</v>
      </c>
      <c r="AE65" s="93">
        <v>15992</v>
      </c>
      <c r="AF65" s="93">
        <v>11768</v>
      </c>
      <c r="AG65" s="118"/>
      <c r="AH65" s="93">
        <v>46572</v>
      </c>
      <c r="AI65" s="93">
        <v>13220</v>
      </c>
      <c r="AJ65" s="93">
        <v>12286</v>
      </c>
      <c r="AK65" s="93">
        <v>11542</v>
      </c>
      <c r="AL65" s="93">
        <v>9523</v>
      </c>
      <c r="AM65" s="118"/>
      <c r="AN65" s="93">
        <v>44796</v>
      </c>
      <c r="AO65" s="93">
        <v>12175</v>
      </c>
      <c r="AP65" s="93">
        <v>11465</v>
      </c>
      <c r="AQ65" s="93">
        <v>11166</v>
      </c>
      <c r="AR65" s="93">
        <v>9990</v>
      </c>
      <c r="AS65" s="118"/>
      <c r="AT65" s="93">
        <v>34635</v>
      </c>
      <c r="AU65" s="93">
        <v>9088</v>
      </c>
      <c r="AV65" s="93">
        <v>9227</v>
      </c>
      <c r="AW65" s="93">
        <v>9320</v>
      </c>
      <c r="AX65" s="93">
        <v>7000</v>
      </c>
      <c r="AY65" s="118"/>
      <c r="AZ65" s="93">
        <v>32803</v>
      </c>
      <c r="BA65" s="93">
        <v>9071</v>
      </c>
      <c r="BB65" s="93">
        <v>8990</v>
      </c>
      <c r="BC65" s="93">
        <v>8301</v>
      </c>
      <c r="BD65" s="93">
        <v>6441</v>
      </c>
      <c r="BE65" s="37"/>
      <c r="BF65" s="93">
        <v>25620</v>
      </c>
      <c r="BG65" s="93">
        <v>6667</v>
      </c>
      <c r="BH65" s="93">
        <v>7794</v>
      </c>
      <c r="BI65" s="93">
        <v>5984</v>
      </c>
      <c r="BJ65" s="93">
        <v>5175</v>
      </c>
      <c r="BK65" s="118"/>
      <c r="BL65" s="93">
        <v>22674</v>
      </c>
      <c r="BM65" s="93">
        <v>8589</v>
      </c>
      <c r="BN65" s="93">
        <v>1515</v>
      </c>
      <c r="BO65" s="96">
        <v>7227</v>
      </c>
      <c r="BP65" s="96">
        <v>5343</v>
      </c>
      <c r="BQ65" s="118"/>
      <c r="BR65" s="96">
        <v>23405</v>
      </c>
      <c r="BS65" s="96">
        <v>7625</v>
      </c>
      <c r="BT65" s="96">
        <v>6464</v>
      </c>
      <c r="BU65" s="96">
        <v>5661</v>
      </c>
      <c r="BV65" s="96">
        <v>3655</v>
      </c>
      <c r="BW65" s="118"/>
      <c r="BX65" s="96">
        <v>20571</v>
      </c>
      <c r="BY65" s="93">
        <v>4064</v>
      </c>
      <c r="BZ65" s="96">
        <v>7476</v>
      </c>
      <c r="CA65" s="96">
        <v>5678</v>
      </c>
      <c r="CB65" s="96">
        <v>3353</v>
      </c>
      <c r="CC65" s="118"/>
      <c r="CD65" s="96">
        <v>24313</v>
      </c>
      <c r="CE65" s="93">
        <v>5667</v>
      </c>
      <c r="CF65" s="96">
        <v>8425.1329999999143</v>
      </c>
      <c r="CG65" s="96">
        <v>6589.8920200001448</v>
      </c>
      <c r="CH65" s="96">
        <v>3631.5749799999262</v>
      </c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</row>
    <row r="66" spans="1:98" s="90" customFormat="1" x14ac:dyDescent="0.2">
      <c r="A66" s="36" t="s">
        <v>419</v>
      </c>
      <c r="B66" s="93"/>
      <c r="C66" s="118"/>
      <c r="D66" s="93"/>
      <c r="E66" s="93"/>
      <c r="F66" s="93"/>
      <c r="G66" s="93"/>
      <c r="H66" s="93"/>
      <c r="I66" s="118"/>
      <c r="J66" s="93"/>
      <c r="K66" s="93"/>
      <c r="L66" s="93"/>
      <c r="M66" s="93"/>
      <c r="N66" s="93"/>
      <c r="O66" s="118"/>
      <c r="P66" s="93"/>
      <c r="Q66" s="93"/>
      <c r="R66" s="93"/>
      <c r="S66" s="93"/>
      <c r="T66" s="93"/>
      <c r="U66" s="118"/>
      <c r="V66" s="93"/>
      <c r="W66" s="93"/>
      <c r="X66" s="93"/>
      <c r="Y66" s="93"/>
      <c r="Z66" s="93"/>
      <c r="AA66" s="118"/>
      <c r="AB66" s="93"/>
      <c r="AC66" s="93"/>
      <c r="AD66" s="93"/>
      <c r="AE66" s="93"/>
      <c r="AF66" s="93"/>
      <c r="AG66" s="118"/>
      <c r="AH66" s="93"/>
      <c r="AI66" s="93"/>
      <c r="AJ66" s="93"/>
      <c r="AK66" s="93"/>
      <c r="AL66" s="93"/>
      <c r="AM66" s="118"/>
      <c r="AN66" s="93">
        <v>115</v>
      </c>
      <c r="AO66" s="93">
        <v>115</v>
      </c>
      <c r="AP66" s="93"/>
      <c r="AQ66" s="93"/>
      <c r="AR66" s="93"/>
      <c r="AS66" s="118"/>
      <c r="AT66" s="93"/>
      <c r="AU66" s="93"/>
      <c r="AV66" s="93"/>
      <c r="AW66" s="93"/>
      <c r="AX66" s="93"/>
      <c r="AY66" s="118"/>
      <c r="AZ66" s="93"/>
      <c r="BA66" s="93"/>
      <c r="BB66" s="93"/>
      <c r="BC66" s="93"/>
      <c r="BD66" s="93"/>
      <c r="BE66" s="37"/>
      <c r="BF66" s="93"/>
      <c r="BG66" s="93"/>
      <c r="BH66" s="93"/>
      <c r="BI66" s="93"/>
      <c r="BJ66" s="93"/>
      <c r="BK66" s="118"/>
      <c r="BL66" s="93"/>
      <c r="BM66" s="93"/>
      <c r="BN66" s="93"/>
      <c r="BO66" s="96"/>
      <c r="BP66" s="96"/>
      <c r="BQ66" s="118"/>
      <c r="BR66" s="96"/>
      <c r="BS66" s="96"/>
      <c r="BT66" s="96"/>
      <c r="BU66" s="96"/>
      <c r="BV66" s="96"/>
      <c r="BW66" s="118"/>
      <c r="BX66" s="96"/>
      <c r="BY66" s="93"/>
      <c r="BZ66" s="96"/>
      <c r="CA66" s="96"/>
      <c r="CB66" s="96"/>
      <c r="CC66" s="118"/>
      <c r="CD66" s="96"/>
      <c r="CE66" s="93"/>
      <c r="CF66" s="96"/>
      <c r="CG66" s="96"/>
      <c r="CH66" s="96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</row>
    <row r="67" spans="1:98" s="117" customFormat="1" ht="12.75" customHeight="1" x14ac:dyDescent="0.2">
      <c r="A67" s="36" t="s">
        <v>444</v>
      </c>
      <c r="B67" s="38"/>
      <c r="C67" s="37"/>
      <c r="D67" s="93"/>
      <c r="E67" s="93"/>
      <c r="F67" s="93">
        <v>346</v>
      </c>
      <c r="G67" s="38">
        <v>347</v>
      </c>
      <c r="H67" s="38">
        <v>318</v>
      </c>
      <c r="I67" s="37"/>
      <c r="J67" s="38">
        <v>1178</v>
      </c>
      <c r="K67" s="38">
        <v>307</v>
      </c>
      <c r="L67" s="38">
        <v>264</v>
      </c>
      <c r="M67" s="38">
        <v>261</v>
      </c>
      <c r="N67" s="38">
        <v>346</v>
      </c>
      <c r="O67" s="37"/>
      <c r="P67" s="38">
        <v>891</v>
      </c>
      <c r="Q67" s="38">
        <v>158</v>
      </c>
      <c r="R67" s="38">
        <v>248</v>
      </c>
      <c r="S67" s="38">
        <v>246</v>
      </c>
      <c r="T67" s="38">
        <v>239</v>
      </c>
      <c r="U67" s="37"/>
      <c r="V67" s="38">
        <v>976</v>
      </c>
      <c r="W67" s="38">
        <v>279</v>
      </c>
      <c r="X67" s="38">
        <v>260</v>
      </c>
      <c r="Y67" s="38">
        <v>237</v>
      </c>
      <c r="Z67" s="38">
        <v>200</v>
      </c>
      <c r="AA67" s="37"/>
      <c r="AB67" s="38">
        <v>859</v>
      </c>
      <c r="AC67" s="38">
        <v>207</v>
      </c>
      <c r="AD67" s="38">
        <v>202</v>
      </c>
      <c r="AE67" s="38">
        <v>267</v>
      </c>
      <c r="AF67" s="38">
        <v>183</v>
      </c>
      <c r="AG67" s="37"/>
      <c r="AH67" s="38">
        <v>603</v>
      </c>
      <c r="AI67" s="38">
        <v>129</v>
      </c>
      <c r="AJ67" s="38">
        <v>201</v>
      </c>
      <c r="AK67" s="38">
        <v>137</v>
      </c>
      <c r="AL67" s="38">
        <v>136</v>
      </c>
      <c r="AM67" s="37"/>
      <c r="AN67" s="38">
        <v>340</v>
      </c>
      <c r="AO67" s="38">
        <v>96</v>
      </c>
      <c r="AP67" s="38">
        <v>147</v>
      </c>
      <c r="AQ67" s="38">
        <v>63</v>
      </c>
      <c r="AR67" s="38">
        <v>34</v>
      </c>
      <c r="AS67" s="37"/>
      <c r="AT67" s="38"/>
      <c r="AU67" s="38"/>
      <c r="AV67" s="38"/>
      <c r="AW67" s="38"/>
      <c r="AX67" s="38"/>
      <c r="AY67" s="37"/>
      <c r="AZ67" s="38"/>
      <c r="BA67" s="38"/>
      <c r="BB67" s="38"/>
      <c r="BC67" s="38"/>
      <c r="BD67" s="38"/>
      <c r="BE67" s="37"/>
      <c r="BF67" s="38"/>
      <c r="BG67" s="38"/>
      <c r="BH67" s="38"/>
      <c r="BI67" s="38"/>
      <c r="BJ67" s="38"/>
      <c r="BK67" s="37"/>
      <c r="BL67" s="38"/>
      <c r="BM67" s="38"/>
      <c r="BN67" s="38"/>
      <c r="BO67" s="39"/>
      <c r="BP67" s="39"/>
      <c r="BQ67" s="37"/>
      <c r="BR67" s="39"/>
      <c r="BS67" s="39"/>
      <c r="BT67" s="39"/>
      <c r="BU67" s="39"/>
      <c r="BV67" s="39"/>
      <c r="BW67" s="62"/>
      <c r="BX67" s="38"/>
      <c r="BY67" s="39"/>
      <c r="BZ67" s="39"/>
      <c r="CA67" s="38"/>
      <c r="CB67" s="38"/>
      <c r="CC67" s="37"/>
      <c r="CD67" s="38"/>
      <c r="CE67" s="38"/>
      <c r="CF67" s="38"/>
      <c r="CG67" s="39"/>
      <c r="CH67" s="39"/>
      <c r="CI67" s="37"/>
      <c r="CJ67" s="37"/>
      <c r="CK67" s="37"/>
      <c r="CL67" s="62"/>
      <c r="CM67" s="62"/>
      <c r="CN67" s="62"/>
      <c r="CO67" s="62"/>
      <c r="CP67" s="62"/>
      <c r="CQ67" s="62"/>
      <c r="CR67" s="62"/>
      <c r="CS67" s="62"/>
      <c r="CT67" s="62"/>
    </row>
    <row r="68" spans="1:98" s="117" customFormat="1" x14ac:dyDescent="0.2">
      <c r="A68" s="36" t="s">
        <v>422</v>
      </c>
      <c r="B68" s="38"/>
      <c r="C68" s="62"/>
      <c r="D68" s="93"/>
      <c r="E68" s="93"/>
      <c r="F68" s="93">
        <v>3101795</v>
      </c>
      <c r="G68" s="38">
        <v>2990859</v>
      </c>
      <c r="H68" s="38">
        <v>4003090</v>
      </c>
      <c r="I68" s="62"/>
      <c r="J68" s="38">
        <v>19220266</v>
      </c>
      <c r="K68" s="38">
        <v>5206100</v>
      </c>
      <c r="L68" s="38">
        <v>4550597</v>
      </c>
      <c r="M68" s="38">
        <v>4385091</v>
      </c>
      <c r="N68" s="38">
        <v>5078478</v>
      </c>
      <c r="O68" s="62"/>
      <c r="P68" s="38">
        <v>26166078</v>
      </c>
      <c r="Q68" s="38">
        <v>6884140</v>
      </c>
      <c r="R68" s="38">
        <v>6557207</v>
      </c>
      <c r="S68" s="38">
        <v>6179236</v>
      </c>
      <c r="T68" s="38">
        <v>6545495</v>
      </c>
      <c r="U68" s="62"/>
      <c r="V68" s="38">
        <v>14648855</v>
      </c>
      <c r="W68" s="38">
        <v>3288259</v>
      </c>
      <c r="X68" s="38">
        <v>3960091</v>
      </c>
      <c r="Y68" s="38">
        <v>3809459</v>
      </c>
      <c r="Z68" s="38">
        <v>3591046</v>
      </c>
      <c r="AA68" s="62"/>
      <c r="AB68" s="38">
        <v>10199431</v>
      </c>
      <c r="AC68" s="38">
        <v>2993087</v>
      </c>
      <c r="AD68" s="38">
        <v>2742349</v>
      </c>
      <c r="AE68" s="38">
        <v>2220721</v>
      </c>
      <c r="AF68" s="38">
        <v>2243274</v>
      </c>
      <c r="AG68" s="62"/>
      <c r="AH68" s="38">
        <v>8421274</v>
      </c>
      <c r="AI68" s="38">
        <v>2150223</v>
      </c>
      <c r="AJ68" s="38">
        <v>2165245</v>
      </c>
      <c r="AK68" s="38">
        <v>2009969</v>
      </c>
      <c r="AL68" s="38">
        <v>2095837</v>
      </c>
      <c r="AM68" s="62"/>
      <c r="AN68" s="38">
        <v>8072345</v>
      </c>
      <c r="AO68" s="38">
        <v>2045958</v>
      </c>
      <c r="AP68" s="38">
        <v>2101935</v>
      </c>
      <c r="AQ68" s="38">
        <v>1995056</v>
      </c>
      <c r="AR68" s="38">
        <v>1929396</v>
      </c>
      <c r="AS68" s="62"/>
      <c r="AT68" s="38">
        <v>7171146</v>
      </c>
      <c r="AU68" s="38">
        <v>1869057</v>
      </c>
      <c r="AV68" s="38">
        <v>1910208</v>
      </c>
      <c r="AW68" s="38">
        <v>1747568</v>
      </c>
      <c r="AX68" s="38">
        <v>1644313</v>
      </c>
      <c r="AY68" s="37"/>
      <c r="AZ68" s="38">
        <v>4578795</v>
      </c>
      <c r="BA68" s="38">
        <v>1198994</v>
      </c>
      <c r="BB68" s="38">
        <v>1232760</v>
      </c>
      <c r="BC68" s="38">
        <v>1257278</v>
      </c>
      <c r="BD68" s="38">
        <v>889763</v>
      </c>
      <c r="BE68" s="37"/>
      <c r="BF68" s="38">
        <v>3310314</v>
      </c>
      <c r="BG68" s="38">
        <v>852527</v>
      </c>
      <c r="BH68" s="38">
        <v>768528</v>
      </c>
      <c r="BI68" s="38">
        <v>812431</v>
      </c>
      <c r="BJ68" s="38">
        <v>876828</v>
      </c>
      <c r="BK68" s="37"/>
      <c r="BL68" s="38">
        <v>3531459</v>
      </c>
      <c r="BM68" s="38">
        <v>875155</v>
      </c>
      <c r="BN68" s="57">
        <v>1047856</v>
      </c>
      <c r="BO68" s="57">
        <v>781503</v>
      </c>
      <c r="BP68" s="57">
        <v>826945</v>
      </c>
      <c r="BQ68" s="78"/>
      <c r="BR68" s="57">
        <v>3489761</v>
      </c>
      <c r="BS68" s="57">
        <v>903278</v>
      </c>
      <c r="BT68" s="57">
        <v>786451</v>
      </c>
      <c r="BU68" s="57">
        <v>983384</v>
      </c>
      <c r="BV68" s="57">
        <v>816648</v>
      </c>
      <c r="BW68" s="78"/>
      <c r="BX68" s="57">
        <v>3118462</v>
      </c>
      <c r="BY68" s="57">
        <v>823613</v>
      </c>
      <c r="BZ68" s="57">
        <v>754243</v>
      </c>
      <c r="CA68" s="57">
        <v>743215</v>
      </c>
      <c r="CB68" s="57">
        <v>797391</v>
      </c>
      <c r="CC68" s="78"/>
      <c r="CD68" s="57">
        <v>3262512</v>
      </c>
      <c r="CE68" s="57">
        <v>910454</v>
      </c>
      <c r="CF68" s="57">
        <v>771627</v>
      </c>
      <c r="CG68" s="57">
        <v>761604</v>
      </c>
      <c r="CH68" s="57">
        <v>818827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</row>
    <row r="69" spans="1:98" s="117" customFormat="1" x14ac:dyDescent="0.2">
      <c r="A69" s="89" t="s">
        <v>99</v>
      </c>
      <c r="B69" s="49"/>
      <c r="C69" s="62"/>
      <c r="D69" s="38"/>
      <c r="E69" s="38"/>
      <c r="F69" s="38">
        <v>399829</v>
      </c>
      <c r="G69" s="49">
        <v>393741</v>
      </c>
      <c r="H69" s="49">
        <v>496211</v>
      </c>
      <c r="I69" s="62"/>
      <c r="J69" s="49">
        <v>2030949</v>
      </c>
      <c r="K69" s="49">
        <v>-426216</v>
      </c>
      <c r="L69" s="49">
        <v>923552</v>
      </c>
      <c r="M69" s="49">
        <v>657372</v>
      </c>
      <c r="N69" s="49">
        <v>876241</v>
      </c>
      <c r="O69" s="62"/>
      <c r="P69" s="49">
        <v>713550</v>
      </c>
      <c r="Q69" s="49">
        <v>-674809</v>
      </c>
      <c r="R69" s="49">
        <v>551600</v>
      </c>
      <c r="S69" s="49">
        <v>460912</v>
      </c>
      <c r="T69" s="49">
        <v>375847</v>
      </c>
      <c r="U69" s="62"/>
      <c r="V69" s="49">
        <v>-182937</v>
      </c>
      <c r="W69" s="49">
        <v>-133338</v>
      </c>
      <c r="X69" s="49">
        <v>-502965</v>
      </c>
      <c r="Y69" s="49">
        <v>-55731</v>
      </c>
      <c r="Z69" s="49">
        <v>509097</v>
      </c>
      <c r="AA69" s="62"/>
      <c r="AB69" s="49">
        <v>1167464</v>
      </c>
      <c r="AC69" s="49">
        <v>429249</v>
      </c>
      <c r="AD69" s="49">
        <v>284028</v>
      </c>
      <c r="AE69" s="49">
        <v>186739</v>
      </c>
      <c r="AF69" s="49">
        <v>267448</v>
      </c>
      <c r="AG69" s="62"/>
      <c r="AH69" s="49">
        <v>-2443356</v>
      </c>
      <c r="AI69" s="49">
        <v>-2701657</v>
      </c>
      <c r="AJ69" s="49">
        <v>193368</v>
      </c>
      <c r="AK69" s="49">
        <v>-266355</v>
      </c>
      <c r="AL69" s="49">
        <v>331288</v>
      </c>
      <c r="AM69" s="62"/>
      <c r="AN69" s="49">
        <v>1030558</v>
      </c>
      <c r="AO69" s="49">
        <v>291466</v>
      </c>
      <c r="AP69" s="49">
        <v>283791</v>
      </c>
      <c r="AQ69" s="49">
        <v>192732</v>
      </c>
      <c r="AR69" s="49">
        <v>262569</v>
      </c>
      <c r="AS69" s="62"/>
      <c r="AT69" s="49">
        <v>498804</v>
      </c>
      <c r="AU69" s="49">
        <v>191007</v>
      </c>
      <c r="AV69" s="49">
        <v>94346</v>
      </c>
      <c r="AW69" s="49">
        <v>129333</v>
      </c>
      <c r="AX69" s="49">
        <v>84118</v>
      </c>
      <c r="AY69" s="62"/>
      <c r="AZ69" s="49">
        <v>428460</v>
      </c>
      <c r="BA69" s="49">
        <v>41174</v>
      </c>
      <c r="BB69" s="49">
        <v>104284</v>
      </c>
      <c r="BC69" s="49">
        <v>148459</v>
      </c>
      <c r="BD69" s="49">
        <v>134543</v>
      </c>
      <c r="BE69" s="37"/>
      <c r="BF69" s="180">
        <v>178751</v>
      </c>
      <c r="BG69" s="180">
        <v>-60210</v>
      </c>
      <c r="BH69" s="180">
        <v>70396</v>
      </c>
      <c r="BI69" s="180">
        <v>25689</v>
      </c>
      <c r="BJ69" s="49">
        <v>142876</v>
      </c>
      <c r="BK69" s="62"/>
      <c r="BL69" s="49">
        <v>-905467</v>
      </c>
      <c r="BM69" s="49">
        <v>-1393828</v>
      </c>
      <c r="BN69" s="49">
        <v>345363</v>
      </c>
      <c r="BO69" s="48">
        <v>38115</v>
      </c>
      <c r="BP69" s="48">
        <v>104883</v>
      </c>
      <c r="BQ69" s="62"/>
      <c r="BR69" s="48">
        <v>421325</v>
      </c>
      <c r="BS69" s="48">
        <v>71458</v>
      </c>
      <c r="BT69" s="48">
        <v>44137</v>
      </c>
      <c r="BU69" s="48">
        <v>268702</v>
      </c>
      <c r="BV69" s="48">
        <v>37028</v>
      </c>
      <c r="BW69" s="62"/>
      <c r="BX69" s="48">
        <v>199404</v>
      </c>
      <c r="BY69" s="48">
        <v>56345</v>
      </c>
      <c r="BZ69" s="48">
        <v>49967</v>
      </c>
      <c r="CA69" s="48">
        <v>24264</v>
      </c>
      <c r="CB69" s="48">
        <v>68828</v>
      </c>
      <c r="CC69" s="62"/>
      <c r="CD69" s="48">
        <v>301850</v>
      </c>
      <c r="CE69" s="49">
        <v>119467</v>
      </c>
      <c r="CF69" s="48">
        <v>20861</v>
      </c>
      <c r="CG69" s="48">
        <v>84331</v>
      </c>
      <c r="CH69" s="48">
        <v>77191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</row>
    <row r="70" spans="1:98" s="90" customFormat="1" x14ac:dyDescent="0.2">
      <c r="A70" s="36" t="s">
        <v>100</v>
      </c>
      <c r="B70" s="38"/>
      <c r="C70" s="37"/>
      <c r="D70" s="38"/>
      <c r="E70" s="38"/>
      <c r="F70" s="38">
        <v>66860</v>
      </c>
      <c r="G70" s="38">
        <v>59630</v>
      </c>
      <c r="H70" s="38">
        <v>53145</v>
      </c>
      <c r="I70" s="37"/>
      <c r="J70" s="38">
        <v>301751</v>
      </c>
      <c r="K70" s="38">
        <v>76688</v>
      </c>
      <c r="L70" s="38">
        <v>76676</v>
      </c>
      <c r="M70" s="38">
        <v>78034</v>
      </c>
      <c r="N70" s="38">
        <v>70353</v>
      </c>
      <c r="O70" s="37"/>
      <c r="P70" s="38">
        <v>475121</v>
      </c>
      <c r="Q70" s="38">
        <v>122397</v>
      </c>
      <c r="R70" s="38">
        <v>120991</v>
      </c>
      <c r="S70" s="38">
        <v>117327</v>
      </c>
      <c r="T70" s="38">
        <v>114406</v>
      </c>
      <c r="U70" s="37"/>
      <c r="V70" s="38">
        <v>447564</v>
      </c>
      <c r="W70" s="38">
        <v>114891</v>
      </c>
      <c r="X70" s="38">
        <v>111543</v>
      </c>
      <c r="Y70" s="38">
        <v>110165</v>
      </c>
      <c r="Z70" s="38">
        <v>110965</v>
      </c>
      <c r="AA70" s="37"/>
      <c r="AB70" s="38">
        <v>408890</v>
      </c>
      <c r="AC70" s="38">
        <v>105651</v>
      </c>
      <c r="AD70" s="38">
        <v>102101</v>
      </c>
      <c r="AE70" s="38">
        <v>101387</v>
      </c>
      <c r="AF70" s="38">
        <v>99751</v>
      </c>
      <c r="AG70" s="37"/>
      <c r="AH70" s="38">
        <v>569439</v>
      </c>
      <c r="AI70" s="38">
        <v>141560</v>
      </c>
      <c r="AJ70" s="38">
        <v>143555</v>
      </c>
      <c r="AK70" s="38">
        <v>143354</v>
      </c>
      <c r="AL70" s="38">
        <v>140970</v>
      </c>
      <c r="AM70" s="37"/>
      <c r="AN70" s="38">
        <v>553534</v>
      </c>
      <c r="AO70" s="38">
        <v>141183</v>
      </c>
      <c r="AP70" s="38">
        <v>137978</v>
      </c>
      <c r="AQ70" s="38">
        <v>137175</v>
      </c>
      <c r="AR70" s="38">
        <v>137198</v>
      </c>
      <c r="AS70" s="37"/>
      <c r="AT70" s="38">
        <v>540592</v>
      </c>
      <c r="AU70" s="38">
        <v>133530</v>
      </c>
      <c r="AV70" s="38">
        <v>132532</v>
      </c>
      <c r="AW70" s="93">
        <v>131439</v>
      </c>
      <c r="AX70" s="38">
        <v>143091</v>
      </c>
      <c r="AY70" s="37"/>
      <c r="AZ70" s="38">
        <v>306877</v>
      </c>
      <c r="BA70" s="38">
        <v>84582</v>
      </c>
      <c r="BB70" s="38">
        <v>78017</v>
      </c>
      <c r="BC70" s="38">
        <v>76574</v>
      </c>
      <c r="BD70" s="38">
        <v>67704</v>
      </c>
      <c r="BE70" s="37"/>
      <c r="BF70" s="38">
        <v>247931</v>
      </c>
      <c r="BG70" s="38">
        <v>63781</v>
      </c>
      <c r="BH70" s="38">
        <v>63222</v>
      </c>
      <c r="BI70" s="38">
        <v>60248</v>
      </c>
      <c r="BJ70" s="38">
        <v>60680</v>
      </c>
      <c r="BK70" s="37"/>
      <c r="BL70" s="38">
        <v>299255</v>
      </c>
      <c r="BM70" s="38">
        <v>79320</v>
      </c>
      <c r="BN70" s="38">
        <v>73861</v>
      </c>
      <c r="BO70" s="39">
        <v>74583</v>
      </c>
      <c r="BP70" s="39">
        <v>71491</v>
      </c>
      <c r="BQ70" s="37"/>
      <c r="BR70" s="39">
        <v>286666</v>
      </c>
      <c r="BS70" s="39">
        <v>83654</v>
      </c>
      <c r="BT70" s="39">
        <v>67880</v>
      </c>
      <c r="BU70" s="39">
        <v>48480</v>
      </c>
      <c r="BV70" s="39">
        <v>86652</v>
      </c>
      <c r="BW70" s="37"/>
      <c r="BX70" s="56">
        <v>359966</v>
      </c>
      <c r="BY70" s="39">
        <v>84542</v>
      </c>
      <c r="BZ70" s="39">
        <v>89068</v>
      </c>
      <c r="CA70" s="56">
        <v>91735</v>
      </c>
      <c r="CB70" s="56">
        <v>94621</v>
      </c>
      <c r="CC70" s="37"/>
      <c r="CD70" s="57">
        <v>346714</v>
      </c>
      <c r="CE70" s="38">
        <v>89343</v>
      </c>
      <c r="CF70" s="57">
        <v>81110</v>
      </c>
      <c r="CG70" s="57">
        <v>86480</v>
      </c>
      <c r="CH70" s="57">
        <v>89781</v>
      </c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</row>
    <row r="71" spans="1:98" s="179" customFormat="1" x14ac:dyDescent="0.2">
      <c r="A71" s="188" t="s">
        <v>434</v>
      </c>
      <c r="B71" s="42"/>
      <c r="C71" s="41"/>
      <c r="D71" s="42"/>
      <c r="E71" s="42"/>
      <c r="F71" s="42"/>
      <c r="G71" s="42"/>
      <c r="H71" s="42"/>
      <c r="I71" s="41"/>
      <c r="J71" s="42">
        <v>1224516</v>
      </c>
      <c r="K71" s="42">
        <v>1241207</v>
      </c>
      <c r="L71" s="42"/>
      <c r="M71" s="42"/>
      <c r="N71" s="42">
        <v>-16691</v>
      </c>
      <c r="O71" s="41"/>
      <c r="P71" s="42">
        <v>2416813</v>
      </c>
      <c r="Q71" s="42">
        <v>2417947</v>
      </c>
      <c r="R71" s="42"/>
      <c r="S71" s="42">
        <v>-1134</v>
      </c>
      <c r="T71" s="42"/>
      <c r="U71" s="41"/>
      <c r="V71" s="42">
        <v>45582</v>
      </c>
      <c r="W71" s="42">
        <v>47319</v>
      </c>
      <c r="X71" s="42"/>
      <c r="Y71" s="42">
        <v>-1737</v>
      </c>
      <c r="Z71" s="42"/>
      <c r="AA71" s="41"/>
      <c r="AB71" s="42">
        <v>26114</v>
      </c>
      <c r="AC71" s="42">
        <v>26114</v>
      </c>
      <c r="AD71" s="42"/>
      <c r="AE71" s="42"/>
      <c r="AF71" s="42"/>
      <c r="AG71" s="41"/>
      <c r="AH71" s="42">
        <v>3403993</v>
      </c>
      <c r="AI71" s="42">
        <v>2881171</v>
      </c>
      <c r="AJ71" s="42"/>
      <c r="AK71" s="42">
        <v>522822</v>
      </c>
      <c r="AL71" s="42"/>
      <c r="AM71" s="41"/>
      <c r="AN71" s="42">
        <v>10050</v>
      </c>
      <c r="AO71" s="42">
        <v>10050</v>
      </c>
      <c r="AP71" s="42"/>
      <c r="AQ71" s="42"/>
      <c r="AR71" s="42"/>
      <c r="AS71" s="41"/>
      <c r="AT71" s="42">
        <v>-170734</v>
      </c>
      <c r="AU71" s="42">
        <v>-119369</v>
      </c>
      <c r="AV71" s="42"/>
      <c r="AW71" s="42">
        <v>-51365</v>
      </c>
      <c r="AX71" s="42"/>
      <c r="AY71" s="41"/>
      <c r="AZ71" s="42">
        <v>0</v>
      </c>
      <c r="BA71" s="42">
        <v>0</v>
      </c>
      <c r="BB71" s="42">
        <v>0</v>
      </c>
      <c r="BC71" s="42">
        <v>0</v>
      </c>
      <c r="BD71" s="42">
        <v>0</v>
      </c>
      <c r="BE71" s="37"/>
      <c r="BF71" s="42">
        <v>90808</v>
      </c>
      <c r="BG71" s="42">
        <v>48808</v>
      </c>
      <c r="BH71" s="42">
        <v>0</v>
      </c>
      <c r="BI71" s="42">
        <v>42000</v>
      </c>
      <c r="BJ71" s="42">
        <v>0</v>
      </c>
      <c r="BK71" s="41"/>
      <c r="BL71" s="42">
        <v>1501621</v>
      </c>
      <c r="BM71" s="42">
        <v>1501621</v>
      </c>
      <c r="BN71" s="42">
        <v>0</v>
      </c>
      <c r="BO71" s="43">
        <v>0</v>
      </c>
      <c r="BP71" s="43">
        <v>0</v>
      </c>
      <c r="BQ71" s="41"/>
      <c r="BR71" s="43">
        <v>30556</v>
      </c>
      <c r="BS71" s="43">
        <v>30556</v>
      </c>
      <c r="BT71" s="43">
        <v>0</v>
      </c>
      <c r="BU71" s="43">
        <v>0</v>
      </c>
      <c r="BV71" s="43">
        <v>0</v>
      </c>
      <c r="BW71" s="41"/>
      <c r="BX71" s="174">
        <v>0</v>
      </c>
      <c r="BY71" s="43">
        <v>0</v>
      </c>
      <c r="BZ71" s="43">
        <v>0</v>
      </c>
      <c r="CA71" s="174">
        <v>0</v>
      </c>
      <c r="CB71" s="174">
        <v>0</v>
      </c>
      <c r="CC71" s="41"/>
      <c r="CD71" s="176">
        <v>0</v>
      </c>
      <c r="CE71" s="42">
        <v>0</v>
      </c>
      <c r="CF71" s="176">
        <v>0</v>
      </c>
      <c r="CG71" s="176">
        <v>0</v>
      </c>
      <c r="CH71" s="176">
        <v>0</v>
      </c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</row>
    <row r="72" spans="1:98" s="117" customFormat="1" x14ac:dyDescent="0.2">
      <c r="A72" s="48" t="s">
        <v>85</v>
      </c>
      <c r="B72" s="49"/>
      <c r="C72" s="37"/>
      <c r="D72" s="49"/>
      <c r="E72" s="49"/>
      <c r="F72" s="49">
        <v>466689</v>
      </c>
      <c r="G72" s="49">
        <v>453371</v>
      </c>
      <c r="H72" s="49">
        <v>549356</v>
      </c>
      <c r="I72" s="37"/>
      <c r="J72" s="49">
        <v>3557216</v>
      </c>
      <c r="K72" s="49">
        <v>891679</v>
      </c>
      <c r="L72" s="49">
        <v>1000228</v>
      </c>
      <c r="M72" s="49">
        <v>735406</v>
      </c>
      <c r="N72" s="49">
        <v>929903</v>
      </c>
      <c r="O72" s="37"/>
      <c r="P72" s="49">
        <v>3605484</v>
      </c>
      <c r="Q72" s="49">
        <v>1865535</v>
      </c>
      <c r="R72" s="49">
        <v>672591</v>
      </c>
      <c r="S72" s="49">
        <v>577105</v>
      </c>
      <c r="T72" s="49">
        <v>490253</v>
      </c>
      <c r="U72" s="37"/>
      <c r="V72" s="49">
        <v>310209</v>
      </c>
      <c r="W72" s="49">
        <v>28872</v>
      </c>
      <c r="X72" s="49">
        <v>-391422</v>
      </c>
      <c r="Y72" s="49">
        <v>52697</v>
      </c>
      <c r="Z72" s="49">
        <v>620062</v>
      </c>
      <c r="AA72" s="37"/>
      <c r="AB72" s="49">
        <v>1602468</v>
      </c>
      <c r="AC72" s="49">
        <v>561014</v>
      </c>
      <c r="AD72" s="49">
        <v>386129</v>
      </c>
      <c r="AE72" s="49">
        <v>288126</v>
      </c>
      <c r="AF72" s="49">
        <v>367199</v>
      </c>
      <c r="AG72" s="37"/>
      <c r="AH72" s="49">
        <v>1530076</v>
      </c>
      <c r="AI72" s="49">
        <v>321074</v>
      </c>
      <c r="AJ72" s="49">
        <v>336923</v>
      </c>
      <c r="AK72" s="49">
        <v>399821</v>
      </c>
      <c r="AL72" s="49">
        <v>472258</v>
      </c>
      <c r="AM72" s="37"/>
      <c r="AN72" s="49">
        <v>1594142</v>
      </c>
      <c r="AO72" s="49">
        <v>442699</v>
      </c>
      <c r="AP72" s="49">
        <v>421769</v>
      </c>
      <c r="AQ72" s="49">
        <v>329907</v>
      </c>
      <c r="AR72" s="49">
        <v>399767</v>
      </c>
      <c r="AS72" s="37"/>
      <c r="AT72" s="49">
        <v>868662</v>
      </c>
      <c r="AU72" s="49">
        <v>205168</v>
      </c>
      <c r="AV72" s="49">
        <v>226878</v>
      </c>
      <c r="AW72" s="49">
        <v>209407</v>
      </c>
      <c r="AX72" s="49">
        <v>227209</v>
      </c>
      <c r="AY72" s="37"/>
      <c r="AZ72" s="49">
        <v>735337</v>
      </c>
      <c r="BA72" s="49">
        <v>125756</v>
      </c>
      <c r="BB72" s="49">
        <v>182301</v>
      </c>
      <c r="BC72" s="49">
        <v>225033</v>
      </c>
      <c r="BD72" s="49">
        <v>202247</v>
      </c>
      <c r="BE72" s="37"/>
      <c r="BF72" s="49">
        <v>517490</v>
      </c>
      <c r="BG72" s="49">
        <v>52379</v>
      </c>
      <c r="BH72" s="49">
        <v>133618</v>
      </c>
      <c r="BI72" s="49">
        <v>127937</v>
      </c>
      <c r="BJ72" s="49">
        <v>203556</v>
      </c>
      <c r="BK72" s="62"/>
      <c r="BL72" s="49">
        <v>895409</v>
      </c>
      <c r="BM72" s="49">
        <v>187113</v>
      </c>
      <c r="BN72" s="49">
        <v>419224</v>
      </c>
      <c r="BO72" s="48">
        <v>112698</v>
      </c>
      <c r="BP72" s="48">
        <v>176374</v>
      </c>
      <c r="BQ72" s="62"/>
      <c r="BR72" s="48">
        <v>738547</v>
      </c>
      <c r="BS72" s="48">
        <v>185668</v>
      </c>
      <c r="BT72" s="48">
        <v>112017</v>
      </c>
      <c r="BU72" s="48">
        <v>317182</v>
      </c>
      <c r="BV72" s="48">
        <v>123680</v>
      </c>
      <c r="BW72" s="62"/>
      <c r="BX72" s="48">
        <v>559370</v>
      </c>
      <c r="BY72" s="48">
        <v>140887</v>
      </c>
      <c r="BZ72" s="48">
        <v>139035</v>
      </c>
      <c r="CA72" s="48">
        <v>115999</v>
      </c>
      <c r="CB72" s="48">
        <v>163449</v>
      </c>
      <c r="CC72" s="62"/>
      <c r="CD72" s="49">
        <v>648564</v>
      </c>
      <c r="CE72" s="49">
        <v>208810</v>
      </c>
      <c r="CF72" s="49">
        <v>101971</v>
      </c>
      <c r="CG72" s="49">
        <v>170811</v>
      </c>
      <c r="CH72" s="49">
        <v>166972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</row>
    <row r="73" spans="1:98" s="117" customFormat="1" x14ac:dyDescent="0.2">
      <c r="A73" s="48" t="s">
        <v>101</v>
      </c>
      <c r="B73" s="49"/>
      <c r="C73" s="62"/>
      <c r="D73" s="49"/>
      <c r="E73" s="49"/>
      <c r="F73" s="49">
        <v>181246</v>
      </c>
      <c r="G73" s="49">
        <v>2042399.40701</v>
      </c>
      <c r="H73" s="49">
        <v>159479.3861</v>
      </c>
      <c r="I73" s="62"/>
      <c r="J73" s="49">
        <v>556752</v>
      </c>
      <c r="K73" s="49">
        <v>229854</v>
      </c>
      <c r="L73" s="49">
        <v>146821</v>
      </c>
      <c r="M73" s="49">
        <v>155234</v>
      </c>
      <c r="N73" s="49">
        <v>24842.9</v>
      </c>
      <c r="O73" s="62"/>
      <c r="P73" s="49">
        <v>723201</v>
      </c>
      <c r="Q73" s="49">
        <v>393841</v>
      </c>
      <c r="R73" s="49">
        <v>124878.15517000001</v>
      </c>
      <c r="S73" s="49">
        <v>132886</v>
      </c>
      <c r="T73" s="49">
        <v>71596</v>
      </c>
      <c r="U73" s="62"/>
      <c r="V73" s="49">
        <v>441504</v>
      </c>
      <c r="W73" s="49">
        <v>175403</v>
      </c>
      <c r="X73" s="49">
        <v>98932</v>
      </c>
      <c r="Y73" s="49">
        <v>76034</v>
      </c>
      <c r="Z73" s="49">
        <v>91135</v>
      </c>
      <c r="AA73" s="62"/>
      <c r="AB73" s="49">
        <v>444193.86852000002</v>
      </c>
      <c r="AC73" s="49">
        <v>155641.86852000002</v>
      </c>
      <c r="AD73" s="49">
        <v>84606</v>
      </c>
      <c r="AE73" s="49">
        <v>121155</v>
      </c>
      <c r="AF73" s="49">
        <v>82791.535650000005</v>
      </c>
      <c r="AG73" s="62"/>
      <c r="AH73" s="49">
        <v>548033</v>
      </c>
      <c r="AI73" s="49">
        <v>185916</v>
      </c>
      <c r="AJ73" s="49">
        <v>107321</v>
      </c>
      <c r="AK73" s="49">
        <v>138856.38149</v>
      </c>
      <c r="AL73" s="49">
        <v>115939.42954</v>
      </c>
      <c r="AM73" s="62"/>
      <c r="AN73" s="49">
        <v>491737.4</v>
      </c>
      <c r="AO73" s="49">
        <v>203303.3</v>
      </c>
      <c r="AP73" s="49">
        <v>77551.3</v>
      </c>
      <c r="AQ73" s="49">
        <v>122232.9</v>
      </c>
      <c r="AR73" s="49">
        <v>88649.9</v>
      </c>
      <c r="AS73" s="62"/>
      <c r="AT73" s="163">
        <v>430216</v>
      </c>
      <c r="AU73" s="163">
        <v>208904</v>
      </c>
      <c r="AV73" s="163">
        <v>95560</v>
      </c>
      <c r="AW73" s="163">
        <v>65524</v>
      </c>
      <c r="AX73" s="163">
        <v>60227.56753</v>
      </c>
      <c r="AY73" s="62"/>
      <c r="AZ73" s="49">
        <v>1094673</v>
      </c>
      <c r="BA73" s="49">
        <v>470033</v>
      </c>
      <c r="BB73" s="49">
        <v>295597</v>
      </c>
      <c r="BC73" s="49">
        <v>84447</v>
      </c>
      <c r="BD73" s="49">
        <v>244595</v>
      </c>
      <c r="BE73" s="37"/>
      <c r="BF73" s="49">
        <v>1390165</v>
      </c>
      <c r="BG73" s="49">
        <v>451786</v>
      </c>
      <c r="BH73" s="49">
        <v>381598</v>
      </c>
      <c r="BI73" s="49">
        <v>421342</v>
      </c>
      <c r="BJ73" s="49">
        <v>135438</v>
      </c>
      <c r="BK73" s="62"/>
      <c r="BL73" s="49">
        <v>1954870</v>
      </c>
      <c r="BM73" s="49">
        <v>560383</v>
      </c>
      <c r="BN73" s="49">
        <v>573192</v>
      </c>
      <c r="BO73" s="48">
        <v>314286</v>
      </c>
      <c r="BP73" s="48">
        <v>507009</v>
      </c>
      <c r="BQ73" s="62"/>
      <c r="BR73" s="48">
        <v>1845602</v>
      </c>
      <c r="BS73" s="48">
        <v>715751</v>
      </c>
      <c r="BT73" s="48">
        <v>393881</v>
      </c>
      <c r="BU73" s="48">
        <v>513303</v>
      </c>
      <c r="BV73" s="48">
        <v>222653</v>
      </c>
      <c r="BW73" s="62"/>
      <c r="BX73" s="49">
        <v>1264503</v>
      </c>
      <c r="BY73" s="49">
        <v>405736</v>
      </c>
      <c r="BZ73" s="48">
        <v>347247</v>
      </c>
      <c r="CA73" s="48">
        <v>283111</v>
      </c>
      <c r="CB73" s="48">
        <v>228409</v>
      </c>
      <c r="CC73" s="62"/>
      <c r="CD73" s="49">
        <v>901470</v>
      </c>
      <c r="CE73" s="49">
        <v>614289</v>
      </c>
      <c r="CF73" s="49">
        <v>130537</v>
      </c>
      <c r="CG73" s="49">
        <v>88247</v>
      </c>
      <c r="CH73" s="49">
        <v>68397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</row>
    <row r="74" spans="1:98" s="117" customFormat="1" x14ac:dyDescent="0.2">
      <c r="A74" s="48"/>
      <c r="B74" s="49"/>
      <c r="C74" s="62"/>
      <c r="D74" s="49"/>
      <c r="E74" s="49"/>
      <c r="F74" s="49"/>
      <c r="G74" s="49"/>
      <c r="H74" s="49"/>
      <c r="I74" s="62"/>
      <c r="J74" s="49"/>
      <c r="K74" s="49"/>
      <c r="L74" s="49"/>
      <c r="M74" s="49"/>
      <c r="N74" s="49"/>
      <c r="O74" s="62"/>
      <c r="P74" s="49"/>
      <c r="Q74" s="49"/>
      <c r="R74" s="49"/>
      <c r="S74" s="49"/>
      <c r="T74" s="49"/>
      <c r="U74" s="62"/>
      <c r="V74" s="49"/>
      <c r="W74" s="49"/>
      <c r="X74" s="49"/>
      <c r="Y74" s="49"/>
      <c r="Z74" s="49"/>
      <c r="AA74" s="62"/>
      <c r="AB74" s="49"/>
      <c r="AC74" s="49"/>
      <c r="AD74" s="49"/>
      <c r="AE74" s="49"/>
      <c r="AF74" s="49"/>
      <c r="AG74" s="62"/>
      <c r="AH74" s="49"/>
      <c r="AI74" s="49"/>
      <c r="AJ74" s="49"/>
      <c r="AK74" s="49"/>
      <c r="AL74" s="49"/>
      <c r="AM74" s="62"/>
      <c r="AN74" s="49"/>
      <c r="AO74" s="49"/>
      <c r="AP74" s="49"/>
      <c r="AQ74" s="49"/>
      <c r="AR74" s="49"/>
      <c r="AS74" s="62"/>
      <c r="AT74" s="163"/>
      <c r="AU74" s="163"/>
      <c r="AV74" s="163"/>
      <c r="AW74" s="163"/>
      <c r="AX74" s="163"/>
      <c r="AY74" s="62"/>
      <c r="AZ74" s="49"/>
      <c r="BA74" s="49"/>
      <c r="BB74" s="49"/>
      <c r="BC74" s="49"/>
      <c r="BD74" s="49"/>
      <c r="BE74" s="37"/>
      <c r="BF74" s="49"/>
      <c r="BG74" s="49"/>
      <c r="BH74" s="49"/>
      <c r="BI74" s="49"/>
      <c r="BJ74" s="49"/>
      <c r="BK74" s="62"/>
      <c r="BL74" s="49"/>
      <c r="BM74" s="49"/>
      <c r="BN74" s="49"/>
      <c r="BO74" s="48"/>
      <c r="BP74" s="48"/>
      <c r="BQ74" s="62"/>
      <c r="BR74" s="48"/>
      <c r="BS74" s="48"/>
      <c r="BT74" s="48"/>
      <c r="BU74" s="48"/>
      <c r="BV74" s="48"/>
      <c r="BW74" s="62"/>
      <c r="BX74" s="49"/>
      <c r="BY74" s="49"/>
      <c r="BZ74" s="48"/>
      <c r="CA74" s="48"/>
      <c r="CB74" s="48"/>
      <c r="CC74" s="62"/>
      <c r="CD74" s="49"/>
      <c r="CE74" s="49"/>
      <c r="CF74" s="49"/>
      <c r="CG74" s="49"/>
      <c r="CH74" s="49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</row>
    <row r="75" spans="1:98" s="90" customFormat="1" x14ac:dyDescent="0.2">
      <c r="A75" s="89" t="s">
        <v>571</v>
      </c>
      <c r="B75" s="38"/>
      <c r="C75" s="37"/>
      <c r="D75" s="38"/>
      <c r="E75" s="38"/>
      <c r="F75" s="38"/>
      <c r="G75" s="38"/>
      <c r="H75" s="38"/>
      <c r="I75" s="37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7"/>
      <c r="V75" s="201"/>
      <c r="W75" s="201"/>
      <c r="X75" s="201"/>
      <c r="Y75" s="201"/>
      <c r="Z75" s="38"/>
      <c r="AA75" s="37"/>
      <c r="AB75" s="38"/>
      <c r="AC75" s="38"/>
      <c r="AD75" s="38"/>
      <c r="AE75" s="38"/>
      <c r="AF75" s="38"/>
      <c r="AG75" s="37"/>
      <c r="AH75" s="38"/>
      <c r="AI75" s="38"/>
      <c r="AJ75" s="38"/>
      <c r="AK75" s="38"/>
      <c r="AL75" s="38"/>
      <c r="AM75" s="37"/>
      <c r="AN75" s="38"/>
      <c r="AO75" s="38"/>
      <c r="AP75" s="38"/>
      <c r="AQ75" s="38"/>
      <c r="AR75" s="38"/>
      <c r="AS75" s="37"/>
      <c r="AT75" s="38"/>
      <c r="AU75" s="38"/>
      <c r="AV75" s="38"/>
      <c r="AW75" s="38"/>
      <c r="AX75" s="38"/>
      <c r="AY75" s="37"/>
      <c r="AZ75" s="38"/>
      <c r="BA75" s="38"/>
      <c r="BB75" s="38"/>
      <c r="BC75" s="38"/>
      <c r="BD75" s="38"/>
      <c r="BE75" s="37"/>
      <c r="BF75" s="38"/>
      <c r="BG75" s="38"/>
      <c r="BH75" s="38"/>
      <c r="BI75" s="38"/>
      <c r="BJ75" s="38"/>
      <c r="BK75" s="37"/>
      <c r="BL75" s="38"/>
      <c r="BM75" s="38"/>
      <c r="BN75" s="38"/>
      <c r="BO75" s="39"/>
      <c r="BP75" s="39"/>
      <c r="BQ75" s="37"/>
      <c r="BR75" s="49"/>
      <c r="BS75" s="49"/>
      <c r="BT75" s="49"/>
      <c r="BU75" s="49"/>
      <c r="BV75" s="49"/>
      <c r="BW75" s="62"/>
      <c r="BX75" s="49"/>
      <c r="BY75" s="49"/>
      <c r="BZ75" s="49"/>
      <c r="CA75" s="49"/>
      <c r="CB75" s="49"/>
      <c r="CC75" s="62"/>
      <c r="CD75" s="49"/>
      <c r="CE75" s="49"/>
      <c r="CF75" s="49"/>
      <c r="CG75" s="49"/>
      <c r="CH75" s="49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</row>
    <row r="76" spans="1:98" s="90" customFormat="1" x14ac:dyDescent="0.2">
      <c r="A76" s="36" t="s">
        <v>436</v>
      </c>
      <c r="B76" s="49">
        <v>3526130</v>
      </c>
      <c r="C76" s="23"/>
      <c r="D76" s="38">
        <v>12812931</v>
      </c>
      <c r="E76" s="38">
        <v>3443666</v>
      </c>
      <c r="F76" s="49"/>
      <c r="G76" s="49"/>
      <c r="H76" s="49">
        <v>3656798</v>
      </c>
      <c r="I76" s="23"/>
      <c r="J76" s="38">
        <v>18115699</v>
      </c>
      <c r="K76" s="38">
        <v>4862664</v>
      </c>
      <c r="L76" s="49"/>
      <c r="M76" s="49"/>
      <c r="N76" s="49"/>
      <c r="O76" s="23"/>
      <c r="P76" s="49"/>
      <c r="Q76" s="49"/>
      <c r="R76" s="49"/>
      <c r="S76" s="49"/>
      <c r="T76" s="49"/>
      <c r="U76" s="23"/>
      <c r="V76" s="49"/>
      <c r="W76" s="49"/>
      <c r="X76" s="49"/>
      <c r="Y76" s="49"/>
      <c r="Z76" s="49"/>
      <c r="AA76" s="23"/>
      <c r="AB76" s="49"/>
      <c r="AC76" s="49"/>
      <c r="AD76" s="49"/>
      <c r="AE76" s="49"/>
      <c r="AF76" s="49"/>
      <c r="AG76" s="23"/>
      <c r="AH76" s="49"/>
      <c r="AI76" s="49"/>
      <c r="AJ76" s="49"/>
      <c r="AK76" s="49"/>
      <c r="AL76" s="49"/>
      <c r="AM76" s="23"/>
      <c r="AN76" s="49"/>
      <c r="AO76" s="49"/>
      <c r="AP76" s="49"/>
      <c r="AQ76" s="49"/>
      <c r="AR76" s="49"/>
      <c r="AS76" s="23"/>
      <c r="AT76" s="163"/>
      <c r="AU76" s="163"/>
      <c r="AV76" s="163"/>
      <c r="AW76" s="163"/>
      <c r="AX76" s="163"/>
      <c r="AY76" s="23"/>
      <c r="AZ76" s="49"/>
      <c r="BA76" s="49"/>
      <c r="BB76" s="49"/>
      <c r="BC76" s="49"/>
      <c r="BD76" s="49"/>
      <c r="BE76" s="37"/>
      <c r="BF76" s="49"/>
      <c r="BG76" s="49"/>
      <c r="BH76" s="49"/>
      <c r="BI76" s="49"/>
      <c r="BJ76" s="49"/>
      <c r="BK76" s="37"/>
      <c r="BL76" s="49"/>
      <c r="BM76" s="49"/>
      <c r="BN76" s="49"/>
      <c r="BO76" s="48"/>
      <c r="BP76" s="48"/>
      <c r="BQ76" s="37"/>
      <c r="BR76" s="49"/>
      <c r="BS76" s="49"/>
      <c r="BT76" s="49"/>
      <c r="BU76" s="49"/>
      <c r="BV76" s="49"/>
      <c r="BW76" s="37"/>
      <c r="BX76" s="49"/>
      <c r="BY76" s="49"/>
      <c r="BZ76" s="49"/>
      <c r="CA76" s="49"/>
      <c r="CB76" s="49"/>
      <c r="CC76" s="37"/>
      <c r="CD76" s="49"/>
      <c r="CE76" s="49"/>
      <c r="CF76" s="49"/>
      <c r="CG76" s="92"/>
      <c r="CH76" s="49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</row>
    <row r="77" spans="1:98" s="90" customFormat="1" x14ac:dyDescent="0.2">
      <c r="A77" s="36" t="s">
        <v>444</v>
      </c>
      <c r="B77" s="38">
        <v>375</v>
      </c>
      <c r="C77" s="37"/>
      <c r="D77" s="38">
        <v>1311</v>
      </c>
      <c r="E77" s="38">
        <v>300</v>
      </c>
      <c r="F77" s="38"/>
      <c r="G77" s="38"/>
      <c r="H77" s="38">
        <v>318</v>
      </c>
      <c r="I77" s="37"/>
      <c r="J77" s="38">
        <v>1178</v>
      </c>
      <c r="K77" s="38">
        <v>307</v>
      </c>
      <c r="L77" s="38"/>
      <c r="M77" s="38"/>
      <c r="N77" s="38"/>
      <c r="O77" s="37"/>
      <c r="P77" s="38"/>
      <c r="Q77" s="38"/>
      <c r="R77" s="38"/>
      <c r="S77" s="38"/>
      <c r="T77" s="38"/>
      <c r="U77" s="37"/>
      <c r="V77" s="38"/>
      <c r="W77" s="38"/>
      <c r="X77" s="38"/>
      <c r="Y77" s="38"/>
      <c r="Z77" s="38"/>
      <c r="AA77" s="37"/>
      <c r="AB77" s="38"/>
      <c r="AC77" s="38"/>
      <c r="AD77" s="38"/>
      <c r="AE77" s="38"/>
      <c r="AF77" s="38"/>
      <c r="AG77" s="37"/>
      <c r="AH77" s="38"/>
      <c r="AI77" s="38"/>
      <c r="AJ77" s="38"/>
      <c r="AK77" s="38"/>
      <c r="AL77" s="38"/>
      <c r="AM77" s="37"/>
      <c r="AN77" s="38"/>
      <c r="AO77" s="38"/>
      <c r="AP77" s="38"/>
      <c r="AQ77" s="38"/>
      <c r="AR77" s="38"/>
      <c r="AS77" s="37"/>
      <c r="AT77" s="38"/>
      <c r="AU77" s="38"/>
      <c r="AV77" s="38"/>
      <c r="AW77" s="93"/>
      <c r="AX77" s="38"/>
      <c r="AY77" s="37"/>
      <c r="AZ77" s="38"/>
      <c r="BA77" s="38"/>
      <c r="BB77" s="38"/>
      <c r="BC77" s="38"/>
      <c r="BD77" s="38"/>
      <c r="BE77" s="37"/>
      <c r="BF77" s="38"/>
      <c r="BG77" s="38"/>
      <c r="BH77" s="38"/>
      <c r="BI77" s="38"/>
      <c r="BJ77" s="38"/>
      <c r="BK77" s="37"/>
      <c r="BL77" s="38"/>
      <c r="BM77" s="38"/>
      <c r="BN77" s="38"/>
      <c r="BO77" s="39"/>
      <c r="BP77" s="39"/>
      <c r="BQ77" s="37"/>
      <c r="BR77" s="39"/>
      <c r="BS77" s="39"/>
      <c r="BT77" s="39"/>
      <c r="BU77" s="39"/>
      <c r="BV77" s="39"/>
      <c r="BW77" s="37"/>
      <c r="BX77" s="56"/>
      <c r="BY77" s="39"/>
      <c r="BZ77" s="39"/>
      <c r="CA77" s="56"/>
      <c r="CB77" s="56"/>
      <c r="CC77" s="37"/>
      <c r="CD77" s="57"/>
      <c r="CE77" s="38"/>
      <c r="CF77" s="57"/>
      <c r="CG77" s="57"/>
      <c r="CH77" s="5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</row>
    <row r="78" spans="1:98" s="90" customFormat="1" x14ac:dyDescent="0.2">
      <c r="A78" s="36" t="s">
        <v>422</v>
      </c>
      <c r="B78" s="38">
        <v>3526505</v>
      </c>
      <c r="C78" s="37"/>
      <c r="D78" s="38">
        <v>12814242</v>
      </c>
      <c r="E78" s="38">
        <v>3443966</v>
      </c>
      <c r="F78" s="38"/>
      <c r="G78" s="38"/>
      <c r="H78" s="38">
        <v>3657116</v>
      </c>
      <c r="I78" s="37"/>
      <c r="J78" s="38">
        <v>18116877</v>
      </c>
      <c r="K78" s="38">
        <v>4862971</v>
      </c>
      <c r="L78" s="38"/>
      <c r="M78" s="38"/>
      <c r="N78" s="38"/>
      <c r="O78" s="37"/>
      <c r="P78" s="38"/>
      <c r="Q78" s="38"/>
      <c r="R78" s="38"/>
      <c r="S78" s="38"/>
      <c r="T78" s="38"/>
      <c r="U78" s="37"/>
      <c r="V78" s="38"/>
      <c r="W78" s="38"/>
      <c r="X78" s="38"/>
      <c r="Y78" s="38"/>
      <c r="Z78" s="38"/>
      <c r="AA78" s="37"/>
      <c r="AB78" s="38"/>
      <c r="AC78" s="38"/>
      <c r="AD78" s="38"/>
      <c r="AE78" s="38"/>
      <c r="AF78" s="38"/>
      <c r="AG78" s="37"/>
      <c r="AH78" s="38"/>
      <c r="AI78" s="38"/>
      <c r="AJ78" s="38"/>
      <c r="AK78" s="38"/>
      <c r="AL78" s="38"/>
      <c r="AM78" s="37"/>
      <c r="AN78" s="38"/>
      <c r="AO78" s="38"/>
      <c r="AP78" s="38"/>
      <c r="AQ78" s="38"/>
      <c r="AR78" s="38"/>
      <c r="AS78" s="37"/>
      <c r="AT78" s="38"/>
      <c r="AU78" s="38"/>
      <c r="AV78" s="38"/>
      <c r="AW78" s="93"/>
      <c r="AX78" s="38"/>
      <c r="AY78" s="37"/>
      <c r="AZ78" s="38"/>
      <c r="BA78" s="38"/>
      <c r="BB78" s="38"/>
      <c r="BC78" s="38"/>
      <c r="BD78" s="38"/>
      <c r="BE78" s="37"/>
      <c r="BF78" s="38"/>
      <c r="BG78" s="38"/>
      <c r="BH78" s="38"/>
      <c r="BI78" s="38"/>
      <c r="BJ78" s="38"/>
      <c r="BK78" s="37"/>
      <c r="BL78" s="38"/>
      <c r="BM78" s="38"/>
      <c r="BN78" s="38"/>
      <c r="BO78" s="39"/>
      <c r="BP78" s="39"/>
      <c r="BQ78" s="37"/>
      <c r="BR78" s="39"/>
      <c r="BS78" s="39"/>
      <c r="BT78" s="39"/>
      <c r="BU78" s="39"/>
      <c r="BV78" s="39"/>
      <c r="BW78" s="37"/>
      <c r="BX78" s="56"/>
      <c r="BY78" s="39"/>
      <c r="BZ78" s="39"/>
      <c r="CA78" s="56"/>
      <c r="CB78" s="56"/>
      <c r="CC78" s="37"/>
      <c r="CD78" s="57"/>
      <c r="CE78" s="38"/>
      <c r="CF78" s="57"/>
      <c r="CG78" s="57"/>
      <c r="CH78" s="5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</row>
    <row r="79" spans="1:98" s="117" customFormat="1" x14ac:dyDescent="0.2">
      <c r="A79" s="48" t="s">
        <v>99</v>
      </c>
      <c r="B79" s="49">
        <v>418609</v>
      </c>
      <c r="C79" s="62"/>
      <c r="D79" s="49">
        <v>862123</v>
      </c>
      <c r="E79" s="49">
        <v>-290730</v>
      </c>
      <c r="F79" s="49"/>
      <c r="G79" s="49"/>
      <c r="H79" s="49">
        <v>391662</v>
      </c>
      <c r="I79" s="62"/>
      <c r="J79" s="49">
        <v>1886396</v>
      </c>
      <c r="K79" s="49">
        <v>-470896</v>
      </c>
      <c r="L79" s="49"/>
      <c r="M79" s="49"/>
      <c r="N79" s="49"/>
      <c r="O79" s="62"/>
      <c r="P79" s="49"/>
      <c r="Q79" s="49"/>
      <c r="R79" s="49"/>
      <c r="S79" s="49"/>
      <c r="T79" s="49"/>
      <c r="U79" s="62"/>
      <c r="V79" s="49"/>
      <c r="W79" s="49"/>
      <c r="X79" s="49"/>
      <c r="Y79" s="49"/>
      <c r="Z79" s="49"/>
      <c r="AA79" s="62"/>
      <c r="AB79" s="49"/>
      <c r="AC79" s="49"/>
      <c r="AD79" s="49"/>
      <c r="AE79" s="49"/>
      <c r="AF79" s="49"/>
      <c r="AG79" s="62"/>
      <c r="AH79" s="49"/>
      <c r="AI79" s="49"/>
      <c r="AJ79" s="49"/>
      <c r="AK79" s="49"/>
      <c r="AL79" s="49"/>
      <c r="AM79" s="62"/>
      <c r="AN79" s="49"/>
      <c r="AO79" s="49"/>
      <c r="AP79" s="49"/>
      <c r="AQ79" s="49"/>
      <c r="AR79" s="49"/>
      <c r="AS79" s="62"/>
      <c r="AT79" s="163"/>
      <c r="AU79" s="163"/>
      <c r="AV79" s="163"/>
      <c r="AW79" s="163"/>
      <c r="AX79" s="163"/>
      <c r="AY79" s="62"/>
      <c r="AZ79" s="49"/>
      <c r="BA79" s="49"/>
      <c r="BB79" s="49"/>
      <c r="BC79" s="49"/>
      <c r="BD79" s="49"/>
      <c r="BE79" s="37"/>
      <c r="BF79" s="49"/>
      <c r="BG79" s="49"/>
      <c r="BH79" s="49"/>
      <c r="BI79" s="49"/>
      <c r="BJ79" s="49"/>
      <c r="BK79" s="62"/>
      <c r="BL79" s="49"/>
      <c r="BM79" s="49"/>
      <c r="BN79" s="49"/>
      <c r="BO79" s="48"/>
      <c r="BP79" s="48"/>
      <c r="BQ79" s="62"/>
      <c r="BR79" s="48"/>
      <c r="BS79" s="48"/>
      <c r="BT79" s="48"/>
      <c r="BU79" s="48"/>
      <c r="BV79" s="48"/>
      <c r="BW79" s="62"/>
      <c r="BX79" s="49"/>
      <c r="BY79" s="49"/>
      <c r="BZ79" s="48"/>
      <c r="CA79" s="48"/>
      <c r="CB79" s="48"/>
      <c r="CC79" s="62"/>
      <c r="CD79" s="49"/>
      <c r="CE79" s="49"/>
      <c r="CF79" s="49"/>
      <c r="CG79" s="49"/>
      <c r="CH79" s="49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</row>
    <row r="80" spans="1:98" s="90" customFormat="1" x14ac:dyDescent="0.2">
      <c r="A80" s="36" t="s">
        <v>100</v>
      </c>
      <c r="B80" s="38">
        <v>19526</v>
      </c>
      <c r="C80" s="37"/>
      <c r="D80" s="38">
        <v>127702</v>
      </c>
      <c r="E80" s="38">
        <v>35686</v>
      </c>
      <c r="F80" s="38"/>
      <c r="G80" s="38"/>
      <c r="H80" s="38">
        <v>27978</v>
      </c>
      <c r="I80" s="37"/>
      <c r="J80" s="38">
        <v>199609</v>
      </c>
      <c r="K80" s="38">
        <v>51510</v>
      </c>
      <c r="L80" s="38"/>
      <c r="M80" s="38"/>
      <c r="N80" s="38"/>
      <c r="O80" s="37"/>
      <c r="P80" s="38"/>
      <c r="Q80" s="38"/>
      <c r="R80" s="38"/>
      <c r="S80" s="38"/>
      <c r="T80" s="38"/>
      <c r="U80" s="37"/>
      <c r="V80" s="38"/>
      <c r="W80" s="38"/>
      <c r="X80" s="38"/>
      <c r="Y80" s="38"/>
      <c r="Z80" s="38"/>
      <c r="AA80" s="37"/>
      <c r="AB80" s="38"/>
      <c r="AC80" s="38"/>
      <c r="AD80" s="38"/>
      <c r="AE80" s="38"/>
      <c r="AF80" s="38"/>
      <c r="AG80" s="37"/>
      <c r="AH80" s="38"/>
      <c r="AI80" s="38"/>
      <c r="AJ80" s="38"/>
      <c r="AK80" s="38"/>
      <c r="AL80" s="38"/>
      <c r="AM80" s="37"/>
      <c r="AN80" s="38"/>
      <c r="AO80" s="38"/>
      <c r="AP80" s="38"/>
      <c r="AQ80" s="38"/>
      <c r="AR80" s="38"/>
      <c r="AS80" s="37"/>
      <c r="AT80" s="38"/>
      <c r="AU80" s="38"/>
      <c r="AV80" s="38"/>
      <c r="AW80" s="93"/>
      <c r="AX80" s="38"/>
      <c r="AY80" s="37"/>
      <c r="AZ80" s="38"/>
      <c r="BA80" s="38"/>
      <c r="BB80" s="38"/>
      <c r="BC80" s="38"/>
      <c r="BD80" s="38"/>
      <c r="BE80" s="37"/>
      <c r="BF80" s="38"/>
      <c r="BG80" s="38"/>
      <c r="BH80" s="38"/>
      <c r="BI80" s="38"/>
      <c r="BJ80" s="38"/>
      <c r="BK80" s="37"/>
      <c r="BL80" s="38"/>
      <c r="BM80" s="38"/>
      <c r="BN80" s="38"/>
      <c r="BO80" s="39"/>
      <c r="BP80" s="39"/>
      <c r="BQ80" s="37"/>
      <c r="BR80" s="39"/>
      <c r="BS80" s="39"/>
      <c r="BT80" s="39"/>
      <c r="BU80" s="39"/>
      <c r="BV80" s="39"/>
      <c r="BW80" s="37"/>
      <c r="BX80" s="56"/>
      <c r="BY80" s="39"/>
      <c r="BZ80" s="39"/>
      <c r="CA80" s="56"/>
      <c r="CB80" s="56"/>
      <c r="CC80" s="37"/>
      <c r="CD80" s="57"/>
      <c r="CE80" s="38"/>
      <c r="CF80" s="57"/>
      <c r="CG80" s="57"/>
      <c r="CH80" s="5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</row>
    <row r="81" spans="1:98" s="90" customFormat="1" x14ac:dyDescent="0.2">
      <c r="A81" s="36" t="s">
        <v>434</v>
      </c>
      <c r="B81" s="38">
        <v>-195</v>
      </c>
      <c r="C81" s="37"/>
      <c r="D81" s="38">
        <v>779141</v>
      </c>
      <c r="E81" s="38">
        <v>779141</v>
      </c>
      <c r="F81" s="38"/>
      <c r="G81" s="38"/>
      <c r="H81" s="38"/>
      <c r="I81" s="37"/>
      <c r="J81" s="38">
        <v>1181802</v>
      </c>
      <c r="K81" s="38">
        <v>1198493</v>
      </c>
      <c r="L81" s="38"/>
      <c r="M81" s="38"/>
      <c r="N81" s="38"/>
      <c r="O81" s="37"/>
      <c r="P81" s="38"/>
      <c r="Q81" s="38"/>
      <c r="R81" s="38"/>
      <c r="S81" s="38"/>
      <c r="T81" s="38"/>
      <c r="U81" s="37"/>
      <c r="V81" s="38"/>
      <c r="W81" s="38"/>
      <c r="X81" s="38"/>
      <c r="Y81" s="38"/>
      <c r="Z81" s="38"/>
      <c r="AA81" s="37"/>
      <c r="AB81" s="38"/>
      <c r="AC81" s="38"/>
      <c r="AD81" s="38"/>
      <c r="AE81" s="38"/>
      <c r="AF81" s="38"/>
      <c r="AG81" s="37"/>
      <c r="AH81" s="38"/>
      <c r="AI81" s="38"/>
      <c r="AJ81" s="38"/>
      <c r="AK81" s="38"/>
      <c r="AL81" s="38"/>
      <c r="AM81" s="37"/>
      <c r="AN81" s="38"/>
      <c r="AO81" s="38"/>
      <c r="AP81" s="38"/>
      <c r="AQ81" s="38"/>
      <c r="AR81" s="38"/>
      <c r="AS81" s="37"/>
      <c r="AT81" s="38"/>
      <c r="AU81" s="38"/>
      <c r="AV81" s="38"/>
      <c r="AW81" s="93"/>
      <c r="AX81" s="38"/>
      <c r="AY81" s="37"/>
      <c r="AZ81" s="38"/>
      <c r="BA81" s="38"/>
      <c r="BB81" s="38"/>
      <c r="BC81" s="38"/>
      <c r="BD81" s="38"/>
      <c r="BE81" s="37"/>
      <c r="BF81" s="38"/>
      <c r="BG81" s="38"/>
      <c r="BH81" s="38"/>
      <c r="BI81" s="38"/>
      <c r="BJ81" s="38"/>
      <c r="BK81" s="37"/>
      <c r="BL81" s="38"/>
      <c r="BM81" s="38"/>
      <c r="BN81" s="38"/>
      <c r="BO81" s="39"/>
      <c r="BP81" s="39"/>
      <c r="BQ81" s="37"/>
      <c r="BR81" s="39"/>
      <c r="BS81" s="39"/>
      <c r="BT81" s="39"/>
      <c r="BU81" s="39"/>
      <c r="BV81" s="39"/>
      <c r="BW81" s="37"/>
      <c r="BX81" s="56"/>
      <c r="BY81" s="39"/>
      <c r="BZ81" s="39"/>
      <c r="CA81" s="56"/>
      <c r="CB81" s="56"/>
      <c r="CC81" s="37"/>
      <c r="CD81" s="57"/>
      <c r="CE81" s="38"/>
      <c r="CF81" s="57"/>
      <c r="CG81" s="57"/>
      <c r="CH81" s="5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</row>
    <row r="82" spans="1:98" s="117" customFormat="1" x14ac:dyDescent="0.2">
      <c r="A82" s="48" t="s">
        <v>85</v>
      </c>
      <c r="B82" s="49">
        <v>437940</v>
      </c>
      <c r="C82" s="62"/>
      <c r="D82" s="49">
        <v>1768966</v>
      </c>
      <c r="E82" s="49">
        <v>524097</v>
      </c>
      <c r="F82" s="49"/>
      <c r="G82" s="49"/>
      <c r="H82" s="49">
        <v>419640</v>
      </c>
      <c r="I82" s="62"/>
      <c r="J82" s="49">
        <v>3267807</v>
      </c>
      <c r="K82" s="49">
        <v>779107</v>
      </c>
      <c r="L82" s="49"/>
      <c r="M82" s="49"/>
      <c r="N82" s="49"/>
      <c r="O82" s="62"/>
      <c r="P82" s="49"/>
      <c r="Q82" s="49"/>
      <c r="R82" s="49"/>
      <c r="S82" s="49"/>
      <c r="T82" s="49"/>
      <c r="U82" s="62"/>
      <c r="V82" s="49"/>
      <c r="W82" s="49"/>
      <c r="X82" s="49"/>
      <c r="Y82" s="49"/>
      <c r="Z82" s="49"/>
      <c r="AA82" s="62"/>
      <c r="AB82" s="49"/>
      <c r="AC82" s="49"/>
      <c r="AD82" s="49"/>
      <c r="AE82" s="49"/>
      <c r="AF82" s="49"/>
      <c r="AG82" s="62"/>
      <c r="AH82" s="49"/>
      <c r="AI82" s="49"/>
      <c r="AJ82" s="49"/>
      <c r="AK82" s="49"/>
      <c r="AL82" s="49"/>
      <c r="AM82" s="62"/>
      <c r="AN82" s="49"/>
      <c r="AO82" s="49"/>
      <c r="AP82" s="49"/>
      <c r="AQ82" s="49"/>
      <c r="AR82" s="49"/>
      <c r="AS82" s="62"/>
      <c r="AT82" s="163"/>
      <c r="AU82" s="163"/>
      <c r="AV82" s="163"/>
      <c r="AW82" s="163"/>
      <c r="AX82" s="163"/>
      <c r="AY82" s="62"/>
      <c r="AZ82" s="49"/>
      <c r="BA82" s="49"/>
      <c r="BB82" s="49"/>
      <c r="BC82" s="49"/>
      <c r="BD82" s="49"/>
      <c r="BE82" s="37"/>
      <c r="BF82" s="49"/>
      <c r="BG82" s="49"/>
      <c r="BH82" s="49"/>
      <c r="BI82" s="49"/>
      <c r="BJ82" s="49"/>
      <c r="BK82" s="62"/>
      <c r="BL82" s="49"/>
      <c r="BM82" s="49"/>
      <c r="BN82" s="49"/>
      <c r="BO82" s="48"/>
      <c r="BP82" s="48"/>
      <c r="BQ82" s="62"/>
      <c r="BR82" s="48"/>
      <c r="BS82" s="48"/>
      <c r="BT82" s="48"/>
      <c r="BU82" s="48"/>
      <c r="BV82" s="48"/>
      <c r="BW82" s="62"/>
      <c r="BX82" s="49"/>
      <c r="BY82" s="49"/>
      <c r="BZ82" s="48"/>
      <c r="CA82" s="48"/>
      <c r="CB82" s="48"/>
      <c r="CC82" s="62"/>
      <c r="CD82" s="49"/>
      <c r="CE82" s="49"/>
      <c r="CF82" s="49"/>
      <c r="CG82" s="49"/>
      <c r="CH82" s="49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</row>
    <row r="83" spans="1:98" s="117" customFormat="1" x14ac:dyDescent="0.2">
      <c r="A83" s="48" t="s">
        <v>101</v>
      </c>
      <c r="B83" s="49">
        <v>308065</v>
      </c>
      <c r="C83" s="62"/>
      <c r="D83" s="49">
        <v>456513</v>
      </c>
      <c r="E83" s="49">
        <v>172049</v>
      </c>
      <c r="F83" s="49"/>
      <c r="G83" s="49"/>
      <c r="H83" s="49">
        <v>96079</v>
      </c>
      <c r="I83" s="62"/>
      <c r="J83" s="49">
        <v>287083</v>
      </c>
      <c r="K83" s="49">
        <v>140644</v>
      </c>
      <c r="L83" s="49"/>
      <c r="M83" s="49"/>
      <c r="N83" s="49"/>
      <c r="O83" s="62"/>
      <c r="P83" s="49"/>
      <c r="Q83" s="49"/>
      <c r="R83" s="49"/>
      <c r="S83" s="49"/>
      <c r="T83" s="49"/>
      <c r="U83" s="62"/>
      <c r="V83" s="49"/>
      <c r="W83" s="49"/>
      <c r="X83" s="49"/>
      <c r="Y83" s="49"/>
      <c r="Z83" s="49"/>
      <c r="AA83" s="62"/>
      <c r="AB83" s="49"/>
      <c r="AC83" s="49"/>
      <c r="AD83" s="49"/>
      <c r="AE83" s="49"/>
      <c r="AF83" s="49"/>
      <c r="AG83" s="62"/>
      <c r="AH83" s="49"/>
      <c r="AI83" s="49"/>
      <c r="AJ83" s="49"/>
      <c r="AK83" s="49"/>
      <c r="AL83" s="49"/>
      <c r="AM83" s="62"/>
      <c r="AN83" s="49"/>
      <c r="AO83" s="49"/>
      <c r="AP83" s="49"/>
      <c r="AQ83" s="49"/>
      <c r="AR83" s="49"/>
      <c r="AS83" s="62"/>
      <c r="AT83" s="163"/>
      <c r="AU83" s="163"/>
      <c r="AV83" s="163"/>
      <c r="AW83" s="163"/>
      <c r="AX83" s="163"/>
      <c r="AY83" s="62"/>
      <c r="AZ83" s="49"/>
      <c r="BA83" s="49"/>
      <c r="BB83" s="49"/>
      <c r="BC83" s="49"/>
      <c r="BD83" s="49"/>
      <c r="BE83" s="37"/>
      <c r="BF83" s="49"/>
      <c r="BG83" s="49"/>
      <c r="BH83" s="49"/>
      <c r="BI83" s="49"/>
      <c r="BJ83" s="49"/>
      <c r="BK83" s="62"/>
      <c r="BL83" s="49"/>
      <c r="BM83" s="49"/>
      <c r="BN83" s="49"/>
      <c r="BO83" s="48"/>
      <c r="BP83" s="48"/>
      <c r="BQ83" s="62"/>
      <c r="BR83" s="48"/>
      <c r="BS83" s="48"/>
      <c r="BT83" s="48"/>
      <c r="BU83" s="48"/>
      <c r="BV83" s="48"/>
      <c r="BW83" s="62"/>
      <c r="BX83" s="49"/>
      <c r="BY83" s="49"/>
      <c r="BZ83" s="48"/>
      <c r="CA83" s="48"/>
      <c r="CB83" s="48"/>
      <c r="CC83" s="62"/>
      <c r="CD83" s="49"/>
      <c r="CE83" s="49"/>
      <c r="CF83" s="49"/>
      <c r="CG83" s="49"/>
      <c r="CH83" s="49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</row>
    <row r="84" spans="1:98" s="117" customFormat="1" x14ac:dyDescent="0.2">
      <c r="A84" s="48"/>
      <c r="B84" s="49"/>
      <c r="C84" s="62"/>
      <c r="D84" s="49"/>
      <c r="E84" s="49"/>
      <c r="F84" s="49"/>
      <c r="G84" s="49"/>
      <c r="H84" s="49"/>
      <c r="I84" s="62"/>
      <c r="J84" s="49"/>
      <c r="K84" s="49"/>
      <c r="L84" s="49"/>
      <c r="M84" s="49"/>
      <c r="N84" s="49"/>
      <c r="O84" s="62"/>
      <c r="P84" s="49"/>
      <c r="Q84" s="49"/>
      <c r="R84" s="49"/>
      <c r="S84" s="49"/>
      <c r="T84" s="49"/>
      <c r="U84" s="62"/>
      <c r="V84" s="49"/>
      <c r="W84" s="49"/>
      <c r="X84" s="49"/>
      <c r="Y84" s="49"/>
      <c r="Z84" s="49"/>
      <c r="AA84" s="62"/>
      <c r="AB84" s="49"/>
      <c r="AC84" s="49"/>
      <c r="AD84" s="49"/>
      <c r="AE84" s="49"/>
      <c r="AF84" s="49"/>
      <c r="AG84" s="62"/>
      <c r="AH84" s="49"/>
      <c r="AI84" s="49"/>
      <c r="AJ84" s="49"/>
      <c r="AK84" s="49"/>
      <c r="AL84" s="49"/>
      <c r="AM84" s="62"/>
      <c r="AN84" s="49"/>
      <c r="AO84" s="49"/>
      <c r="AP84" s="49"/>
      <c r="AQ84" s="49"/>
      <c r="AR84" s="49"/>
      <c r="AS84" s="62"/>
      <c r="AT84" s="163"/>
      <c r="AU84" s="163"/>
      <c r="AV84" s="163"/>
      <c r="AW84" s="163"/>
      <c r="AX84" s="163"/>
      <c r="AY84" s="62"/>
      <c r="AZ84" s="49"/>
      <c r="BA84" s="49"/>
      <c r="BB84" s="49"/>
      <c r="BC84" s="49"/>
      <c r="BD84" s="49"/>
      <c r="BE84" s="37"/>
      <c r="BF84" s="49"/>
      <c r="BG84" s="49"/>
      <c r="BH84" s="49"/>
      <c r="BI84" s="49"/>
      <c r="BJ84" s="49"/>
      <c r="BK84" s="62"/>
      <c r="BL84" s="49"/>
      <c r="BM84" s="49"/>
      <c r="BN84" s="49"/>
      <c r="BO84" s="48"/>
      <c r="BP84" s="48"/>
      <c r="BQ84" s="62"/>
      <c r="BR84" s="48"/>
      <c r="BS84" s="48"/>
      <c r="BT84" s="48"/>
      <c r="BU84" s="48"/>
      <c r="BV84" s="48"/>
      <c r="BW84" s="62"/>
      <c r="BX84" s="49"/>
      <c r="BY84" s="49"/>
      <c r="BZ84" s="48"/>
      <c r="CA84" s="48"/>
      <c r="CB84" s="48"/>
      <c r="CC84" s="62"/>
      <c r="CD84" s="49"/>
      <c r="CE84" s="49"/>
      <c r="CF84" s="49"/>
      <c r="CG84" s="49"/>
      <c r="CH84" s="49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</row>
    <row r="85" spans="1:98" s="90" customFormat="1" x14ac:dyDescent="0.2">
      <c r="A85" s="89" t="s">
        <v>572</v>
      </c>
      <c r="B85" s="38"/>
      <c r="C85" s="37"/>
      <c r="D85" s="38"/>
      <c r="E85" s="38"/>
      <c r="F85" s="38"/>
      <c r="G85" s="38"/>
      <c r="H85" s="38"/>
      <c r="I85" s="37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7"/>
      <c r="V85" s="201"/>
      <c r="W85" s="201"/>
      <c r="X85" s="201"/>
      <c r="Y85" s="201"/>
      <c r="Z85" s="38"/>
      <c r="AA85" s="37"/>
      <c r="AB85" s="38"/>
      <c r="AC85" s="38"/>
      <c r="AD85" s="38"/>
      <c r="AE85" s="38"/>
      <c r="AF85" s="38"/>
      <c r="AG85" s="37"/>
      <c r="AH85" s="38"/>
      <c r="AI85" s="38"/>
      <c r="AJ85" s="38"/>
      <c r="AK85" s="38"/>
      <c r="AL85" s="38"/>
      <c r="AM85" s="37"/>
      <c r="AN85" s="38"/>
      <c r="AO85" s="38"/>
      <c r="AP85" s="38"/>
      <c r="AQ85" s="38"/>
      <c r="AR85" s="38"/>
      <c r="AS85" s="37"/>
      <c r="AT85" s="38"/>
      <c r="AU85" s="38"/>
      <c r="AV85" s="38"/>
      <c r="AW85" s="38"/>
      <c r="AX85" s="38"/>
      <c r="AY85" s="37"/>
      <c r="AZ85" s="38"/>
      <c r="BA85" s="38"/>
      <c r="BB85" s="38"/>
      <c r="BC85" s="38"/>
      <c r="BD85" s="38"/>
      <c r="BE85" s="37"/>
      <c r="BF85" s="38"/>
      <c r="BG85" s="38"/>
      <c r="BH85" s="38"/>
      <c r="BI85" s="38"/>
      <c r="BJ85" s="38"/>
      <c r="BK85" s="37"/>
      <c r="BL85" s="38"/>
      <c r="BM85" s="38"/>
      <c r="BN85" s="38"/>
      <c r="BO85" s="39"/>
      <c r="BP85" s="39"/>
      <c r="BQ85" s="37"/>
      <c r="BR85" s="49"/>
      <c r="BS85" s="49"/>
      <c r="BT85" s="49"/>
      <c r="BU85" s="49"/>
      <c r="BV85" s="49"/>
      <c r="BW85" s="62"/>
      <c r="BX85" s="49"/>
      <c r="BY85" s="49"/>
      <c r="BZ85" s="49"/>
      <c r="CA85" s="49"/>
      <c r="CB85" s="49"/>
      <c r="CC85" s="62"/>
      <c r="CD85" s="49"/>
      <c r="CE85" s="49"/>
      <c r="CF85" s="49"/>
      <c r="CG85" s="49"/>
      <c r="CH85" s="49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</row>
    <row r="86" spans="1:98" s="90" customFormat="1" x14ac:dyDescent="0.2">
      <c r="A86" s="36" t="s">
        <v>422</v>
      </c>
      <c r="B86" s="38">
        <v>113404</v>
      </c>
      <c r="C86" s="37"/>
      <c r="D86" s="38">
        <v>232606</v>
      </c>
      <c r="E86" s="38">
        <v>83554</v>
      </c>
      <c r="F86" s="38"/>
      <c r="G86" s="38"/>
      <c r="H86" s="38">
        <v>42382</v>
      </c>
      <c r="I86" s="37"/>
      <c r="J86" s="38">
        <v>243909</v>
      </c>
      <c r="K86" s="38">
        <v>57265</v>
      </c>
      <c r="L86" s="38"/>
      <c r="M86" s="38"/>
      <c r="N86" s="38"/>
      <c r="O86" s="37"/>
      <c r="P86" s="38"/>
      <c r="Q86" s="38"/>
      <c r="R86" s="38"/>
      <c r="S86" s="38"/>
      <c r="T86" s="38"/>
      <c r="U86" s="37"/>
      <c r="V86" s="38"/>
      <c r="W86" s="38"/>
      <c r="X86" s="38"/>
      <c r="Y86" s="38"/>
      <c r="Z86" s="38"/>
      <c r="AA86" s="37"/>
      <c r="AB86" s="38"/>
      <c r="AC86" s="38"/>
      <c r="AD86" s="38"/>
      <c r="AE86" s="38"/>
      <c r="AF86" s="38"/>
      <c r="AG86" s="37"/>
      <c r="AH86" s="38"/>
      <c r="AI86" s="38"/>
      <c r="AJ86" s="38"/>
      <c r="AK86" s="38"/>
      <c r="AL86" s="38"/>
      <c r="AM86" s="37"/>
      <c r="AN86" s="38"/>
      <c r="AO86" s="38"/>
      <c r="AP86" s="38"/>
      <c r="AQ86" s="38"/>
      <c r="AR86" s="38"/>
      <c r="AS86" s="37"/>
      <c r="AT86" s="38"/>
      <c r="AU86" s="38"/>
      <c r="AV86" s="38"/>
      <c r="AW86" s="93"/>
      <c r="AX86" s="38"/>
      <c r="AY86" s="37"/>
      <c r="AZ86" s="38"/>
      <c r="BA86" s="38"/>
      <c r="BB86" s="38"/>
      <c r="BC86" s="38"/>
      <c r="BD86" s="38"/>
      <c r="BE86" s="37"/>
      <c r="BF86" s="38"/>
      <c r="BG86" s="38"/>
      <c r="BH86" s="38"/>
      <c r="BI86" s="38"/>
      <c r="BJ86" s="38"/>
      <c r="BK86" s="37"/>
      <c r="BL86" s="38"/>
      <c r="BM86" s="38"/>
      <c r="BN86" s="38"/>
      <c r="BO86" s="39"/>
      <c r="BP86" s="39"/>
      <c r="BQ86" s="37"/>
      <c r="BR86" s="39"/>
      <c r="BS86" s="39"/>
      <c r="BT86" s="39"/>
      <c r="BU86" s="39"/>
      <c r="BV86" s="39"/>
      <c r="BW86" s="37"/>
      <c r="BX86" s="56"/>
      <c r="BY86" s="39"/>
      <c r="BZ86" s="39"/>
      <c r="CA86" s="56"/>
      <c r="CB86" s="56"/>
      <c r="CC86" s="37"/>
      <c r="CD86" s="57"/>
      <c r="CE86" s="38"/>
      <c r="CF86" s="57"/>
      <c r="CG86" s="57"/>
      <c r="CH86" s="5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</row>
    <row r="87" spans="1:98" s="117" customFormat="1" x14ac:dyDescent="0.2">
      <c r="A87" s="48" t="s">
        <v>99</v>
      </c>
      <c r="B87" s="49">
        <v>48253</v>
      </c>
      <c r="C87" s="62"/>
      <c r="D87" s="49">
        <v>35535</v>
      </c>
      <c r="E87" s="49">
        <v>12159</v>
      </c>
      <c r="F87" s="49"/>
      <c r="G87" s="49"/>
      <c r="H87" s="49">
        <v>11721</v>
      </c>
      <c r="I87" s="62"/>
      <c r="J87" s="49">
        <v>61747</v>
      </c>
      <c r="K87" s="49">
        <v>-19539</v>
      </c>
      <c r="L87" s="49"/>
      <c r="M87" s="49"/>
      <c r="N87" s="49"/>
      <c r="O87" s="62"/>
      <c r="P87" s="49"/>
      <c r="Q87" s="49"/>
      <c r="R87" s="49"/>
      <c r="S87" s="49"/>
      <c r="T87" s="49"/>
      <c r="U87" s="62"/>
      <c r="V87" s="49"/>
      <c r="W87" s="49"/>
      <c r="X87" s="49"/>
      <c r="Y87" s="49"/>
      <c r="Z87" s="49"/>
      <c r="AA87" s="62"/>
      <c r="AB87" s="49"/>
      <c r="AC87" s="49"/>
      <c r="AD87" s="49"/>
      <c r="AE87" s="49"/>
      <c r="AF87" s="49"/>
      <c r="AG87" s="62"/>
      <c r="AH87" s="49"/>
      <c r="AI87" s="49"/>
      <c r="AJ87" s="49"/>
      <c r="AK87" s="49"/>
      <c r="AL87" s="49"/>
      <c r="AM87" s="62"/>
      <c r="AN87" s="49"/>
      <c r="AO87" s="49"/>
      <c r="AP87" s="49"/>
      <c r="AQ87" s="49"/>
      <c r="AR87" s="49"/>
      <c r="AS87" s="62"/>
      <c r="AT87" s="163"/>
      <c r="AU87" s="163"/>
      <c r="AV87" s="163"/>
      <c r="AW87" s="163"/>
      <c r="AX87" s="163"/>
      <c r="AY87" s="62"/>
      <c r="AZ87" s="49"/>
      <c r="BA87" s="49"/>
      <c r="BB87" s="49"/>
      <c r="BC87" s="49"/>
      <c r="BD87" s="49"/>
      <c r="BE87" s="37"/>
      <c r="BF87" s="49"/>
      <c r="BG87" s="49"/>
      <c r="BH87" s="49"/>
      <c r="BI87" s="49"/>
      <c r="BJ87" s="49"/>
      <c r="BK87" s="62"/>
      <c r="BL87" s="49"/>
      <c r="BM87" s="49"/>
      <c r="BN87" s="49"/>
      <c r="BO87" s="48"/>
      <c r="BP87" s="48"/>
      <c r="BQ87" s="62"/>
      <c r="BR87" s="48"/>
      <c r="BS87" s="48"/>
      <c r="BT87" s="48"/>
      <c r="BU87" s="48"/>
      <c r="BV87" s="48"/>
      <c r="BW87" s="62"/>
      <c r="BX87" s="49"/>
      <c r="BY87" s="49"/>
      <c r="BZ87" s="48"/>
      <c r="CA87" s="48"/>
      <c r="CB87" s="48"/>
      <c r="CC87" s="62"/>
      <c r="CD87" s="49"/>
      <c r="CE87" s="49"/>
      <c r="CF87" s="49"/>
      <c r="CG87" s="49"/>
      <c r="CH87" s="49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</row>
    <row r="88" spans="1:98" s="90" customFormat="1" x14ac:dyDescent="0.2">
      <c r="A88" s="36" t="s">
        <v>100</v>
      </c>
      <c r="B88" s="38">
        <v>32206</v>
      </c>
      <c r="C88" s="37"/>
      <c r="D88" s="38">
        <v>76914</v>
      </c>
      <c r="E88" s="38">
        <v>27799</v>
      </c>
      <c r="F88" s="38"/>
      <c r="G88" s="38"/>
      <c r="H88" s="38">
        <v>12600</v>
      </c>
      <c r="I88" s="37"/>
      <c r="J88" s="38">
        <v>52927</v>
      </c>
      <c r="K88" s="38">
        <v>13131</v>
      </c>
      <c r="L88" s="38"/>
      <c r="M88" s="38"/>
      <c r="N88" s="38"/>
      <c r="O88" s="37"/>
      <c r="P88" s="38"/>
      <c r="Q88" s="38"/>
      <c r="R88" s="38"/>
      <c r="S88" s="38"/>
      <c r="T88" s="38"/>
      <c r="U88" s="37"/>
      <c r="V88" s="38"/>
      <c r="W88" s="38"/>
      <c r="X88" s="38"/>
      <c r="Y88" s="38"/>
      <c r="Z88" s="38"/>
      <c r="AA88" s="37"/>
      <c r="AB88" s="38"/>
      <c r="AC88" s="38"/>
      <c r="AD88" s="38"/>
      <c r="AE88" s="38"/>
      <c r="AF88" s="38"/>
      <c r="AG88" s="37"/>
      <c r="AH88" s="38"/>
      <c r="AI88" s="38"/>
      <c r="AJ88" s="38"/>
      <c r="AK88" s="38"/>
      <c r="AL88" s="38"/>
      <c r="AM88" s="37"/>
      <c r="AN88" s="38"/>
      <c r="AO88" s="38"/>
      <c r="AP88" s="38"/>
      <c r="AQ88" s="38"/>
      <c r="AR88" s="38"/>
      <c r="AS88" s="37"/>
      <c r="AT88" s="38"/>
      <c r="AU88" s="38"/>
      <c r="AV88" s="38"/>
      <c r="AW88" s="93"/>
      <c r="AX88" s="38"/>
      <c r="AY88" s="37"/>
      <c r="AZ88" s="38"/>
      <c r="BA88" s="38"/>
      <c r="BB88" s="38"/>
      <c r="BC88" s="38"/>
      <c r="BD88" s="38"/>
      <c r="BE88" s="37"/>
      <c r="BF88" s="38"/>
      <c r="BG88" s="38"/>
      <c r="BH88" s="38"/>
      <c r="BI88" s="38"/>
      <c r="BJ88" s="38"/>
      <c r="BK88" s="37"/>
      <c r="BL88" s="38"/>
      <c r="BM88" s="38"/>
      <c r="BN88" s="38"/>
      <c r="BO88" s="39"/>
      <c r="BP88" s="39"/>
      <c r="BQ88" s="37"/>
      <c r="BR88" s="39"/>
      <c r="BS88" s="39"/>
      <c r="BT88" s="39"/>
      <c r="BU88" s="39"/>
      <c r="BV88" s="39"/>
      <c r="BW88" s="37"/>
      <c r="BX88" s="56"/>
      <c r="BY88" s="39"/>
      <c r="BZ88" s="39"/>
      <c r="CA88" s="56"/>
      <c r="CB88" s="56"/>
      <c r="CC88" s="37"/>
      <c r="CD88" s="57"/>
      <c r="CE88" s="38"/>
      <c r="CF88" s="57"/>
      <c r="CG88" s="57"/>
      <c r="CH88" s="5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</row>
    <row r="89" spans="1:98" s="90" customFormat="1" x14ac:dyDescent="0.2">
      <c r="A89" s="36" t="s">
        <v>434</v>
      </c>
      <c r="B89" s="38"/>
      <c r="C89" s="37"/>
      <c r="D89" s="38"/>
      <c r="E89" s="38"/>
      <c r="F89" s="38"/>
      <c r="G89" s="38"/>
      <c r="H89" s="38"/>
      <c r="I89" s="37"/>
      <c r="J89" s="38">
        <v>38438</v>
      </c>
      <c r="K89" s="38">
        <v>38438</v>
      </c>
      <c r="L89" s="38"/>
      <c r="M89" s="38"/>
      <c r="N89" s="38"/>
      <c r="O89" s="37"/>
      <c r="P89" s="38"/>
      <c r="Q89" s="38"/>
      <c r="R89" s="38"/>
      <c r="S89" s="38"/>
      <c r="T89" s="38"/>
      <c r="U89" s="37"/>
      <c r="V89" s="38"/>
      <c r="W89" s="38"/>
      <c r="X89" s="38"/>
      <c r="Y89" s="38"/>
      <c r="Z89" s="38"/>
      <c r="AA89" s="37"/>
      <c r="AB89" s="38"/>
      <c r="AC89" s="38"/>
      <c r="AD89" s="38"/>
      <c r="AE89" s="38"/>
      <c r="AF89" s="38"/>
      <c r="AG89" s="37"/>
      <c r="AH89" s="38"/>
      <c r="AI89" s="38"/>
      <c r="AJ89" s="38"/>
      <c r="AK89" s="38"/>
      <c r="AL89" s="38"/>
      <c r="AM89" s="37"/>
      <c r="AN89" s="38"/>
      <c r="AO89" s="38"/>
      <c r="AP89" s="38"/>
      <c r="AQ89" s="38"/>
      <c r="AR89" s="38"/>
      <c r="AS89" s="37"/>
      <c r="AT89" s="38"/>
      <c r="AU89" s="38"/>
      <c r="AV89" s="38"/>
      <c r="AW89" s="93"/>
      <c r="AX89" s="38"/>
      <c r="AY89" s="37"/>
      <c r="AZ89" s="38"/>
      <c r="BA89" s="38"/>
      <c r="BB89" s="38"/>
      <c r="BC89" s="38"/>
      <c r="BD89" s="38"/>
      <c r="BE89" s="37"/>
      <c r="BF89" s="38"/>
      <c r="BG89" s="38"/>
      <c r="BH89" s="38"/>
      <c r="BI89" s="38"/>
      <c r="BJ89" s="38"/>
      <c r="BK89" s="37"/>
      <c r="BL89" s="38"/>
      <c r="BM89" s="38"/>
      <c r="BN89" s="38"/>
      <c r="BO89" s="39"/>
      <c r="BP89" s="39"/>
      <c r="BQ89" s="37"/>
      <c r="BR89" s="39"/>
      <c r="BS89" s="39"/>
      <c r="BT89" s="39"/>
      <c r="BU89" s="39"/>
      <c r="BV89" s="39"/>
      <c r="BW89" s="37"/>
      <c r="BX89" s="56"/>
      <c r="BY89" s="39"/>
      <c r="BZ89" s="39"/>
      <c r="CA89" s="56"/>
      <c r="CB89" s="56"/>
      <c r="CC89" s="37"/>
      <c r="CD89" s="57"/>
      <c r="CE89" s="38"/>
      <c r="CF89" s="57"/>
      <c r="CG89" s="57"/>
      <c r="CH89" s="5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</row>
    <row r="90" spans="1:98" s="117" customFormat="1" x14ac:dyDescent="0.2">
      <c r="A90" s="48" t="s">
        <v>85</v>
      </c>
      <c r="B90" s="49">
        <v>80459</v>
      </c>
      <c r="C90" s="62"/>
      <c r="D90" s="49">
        <v>112449</v>
      </c>
      <c r="E90" s="49">
        <v>39958</v>
      </c>
      <c r="F90" s="49"/>
      <c r="G90" s="49"/>
      <c r="H90" s="49">
        <v>24321</v>
      </c>
      <c r="I90" s="62"/>
      <c r="J90" s="49">
        <v>153112</v>
      </c>
      <c r="K90" s="49">
        <v>32030</v>
      </c>
      <c r="L90" s="49"/>
      <c r="M90" s="49"/>
      <c r="N90" s="49"/>
      <c r="O90" s="62"/>
      <c r="P90" s="49"/>
      <c r="Q90" s="49"/>
      <c r="R90" s="49"/>
      <c r="S90" s="49"/>
      <c r="T90" s="49"/>
      <c r="U90" s="62"/>
      <c r="V90" s="49"/>
      <c r="W90" s="49"/>
      <c r="X90" s="49"/>
      <c r="Y90" s="49"/>
      <c r="Z90" s="49"/>
      <c r="AA90" s="62"/>
      <c r="AB90" s="49"/>
      <c r="AC90" s="49"/>
      <c r="AD90" s="49"/>
      <c r="AE90" s="49"/>
      <c r="AF90" s="49"/>
      <c r="AG90" s="62"/>
      <c r="AH90" s="49"/>
      <c r="AI90" s="49"/>
      <c r="AJ90" s="49"/>
      <c r="AK90" s="49"/>
      <c r="AL90" s="49"/>
      <c r="AM90" s="62"/>
      <c r="AN90" s="49"/>
      <c r="AO90" s="49"/>
      <c r="AP90" s="49"/>
      <c r="AQ90" s="49"/>
      <c r="AR90" s="49"/>
      <c r="AS90" s="62"/>
      <c r="AT90" s="163"/>
      <c r="AU90" s="163"/>
      <c r="AV90" s="163"/>
      <c r="AW90" s="163"/>
      <c r="AX90" s="163"/>
      <c r="AY90" s="62"/>
      <c r="AZ90" s="49"/>
      <c r="BA90" s="49"/>
      <c r="BB90" s="49"/>
      <c r="BC90" s="49"/>
      <c r="BD90" s="49"/>
      <c r="BE90" s="37"/>
      <c r="BF90" s="49"/>
      <c r="BG90" s="49"/>
      <c r="BH90" s="49"/>
      <c r="BI90" s="49"/>
      <c r="BJ90" s="49"/>
      <c r="BK90" s="62"/>
      <c r="BL90" s="49"/>
      <c r="BM90" s="49"/>
      <c r="BN90" s="49"/>
      <c r="BO90" s="48"/>
      <c r="BP90" s="48"/>
      <c r="BQ90" s="62"/>
      <c r="BR90" s="48"/>
      <c r="BS90" s="48"/>
      <c r="BT90" s="48"/>
      <c r="BU90" s="48"/>
      <c r="BV90" s="48"/>
      <c r="BW90" s="62"/>
      <c r="BX90" s="49"/>
      <c r="BY90" s="49"/>
      <c r="BZ90" s="48"/>
      <c r="CA90" s="48"/>
      <c r="CB90" s="48"/>
      <c r="CC90" s="62"/>
      <c r="CD90" s="49"/>
      <c r="CE90" s="49"/>
      <c r="CF90" s="49"/>
      <c r="CG90" s="49"/>
      <c r="CH90" s="49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</row>
    <row r="91" spans="1:98" s="117" customFormat="1" x14ac:dyDescent="0.2">
      <c r="A91" s="48" t="s">
        <v>101</v>
      </c>
      <c r="B91" s="49">
        <v>5976</v>
      </c>
      <c r="C91" s="62"/>
      <c r="D91" s="49">
        <v>2040655</v>
      </c>
      <c r="E91" s="49">
        <v>32976</v>
      </c>
      <c r="F91" s="49"/>
      <c r="G91" s="49"/>
      <c r="H91" s="49">
        <v>45571</v>
      </c>
      <c r="I91" s="62"/>
      <c r="J91" s="49">
        <v>163022</v>
      </c>
      <c r="K91" s="49">
        <v>37580</v>
      </c>
      <c r="L91" s="49"/>
      <c r="M91" s="49"/>
      <c r="N91" s="49"/>
      <c r="O91" s="62"/>
      <c r="P91" s="49"/>
      <c r="Q91" s="49"/>
      <c r="R91" s="49"/>
      <c r="S91" s="49"/>
      <c r="T91" s="49"/>
      <c r="U91" s="62"/>
      <c r="V91" s="49"/>
      <c r="W91" s="49"/>
      <c r="X91" s="49"/>
      <c r="Y91" s="49"/>
      <c r="Z91" s="49"/>
      <c r="AA91" s="62"/>
      <c r="AB91" s="49"/>
      <c r="AC91" s="49"/>
      <c r="AD91" s="49"/>
      <c r="AE91" s="49"/>
      <c r="AF91" s="49"/>
      <c r="AG91" s="62"/>
      <c r="AH91" s="49"/>
      <c r="AI91" s="49"/>
      <c r="AJ91" s="49"/>
      <c r="AK91" s="49"/>
      <c r="AL91" s="49"/>
      <c r="AM91" s="62"/>
      <c r="AN91" s="49"/>
      <c r="AO91" s="49"/>
      <c r="AP91" s="49"/>
      <c r="AQ91" s="49"/>
      <c r="AR91" s="49"/>
      <c r="AS91" s="62"/>
      <c r="AT91" s="163"/>
      <c r="AU91" s="163"/>
      <c r="AV91" s="163"/>
      <c r="AW91" s="163"/>
      <c r="AX91" s="163"/>
      <c r="AY91" s="62"/>
      <c r="AZ91" s="49"/>
      <c r="BA91" s="49"/>
      <c r="BB91" s="49"/>
      <c r="BC91" s="49"/>
      <c r="BD91" s="49"/>
      <c r="BE91" s="37"/>
      <c r="BF91" s="49"/>
      <c r="BG91" s="49"/>
      <c r="BH91" s="49"/>
      <c r="BI91" s="49"/>
      <c r="BJ91" s="49"/>
      <c r="BK91" s="62"/>
      <c r="BL91" s="49"/>
      <c r="BM91" s="49"/>
      <c r="BN91" s="49"/>
      <c r="BO91" s="48"/>
      <c r="BP91" s="48"/>
      <c r="BQ91" s="62"/>
      <c r="BR91" s="48"/>
      <c r="BS91" s="48"/>
      <c r="BT91" s="48"/>
      <c r="BU91" s="48"/>
      <c r="BV91" s="48"/>
      <c r="BW91" s="62"/>
      <c r="BX91" s="49"/>
      <c r="BY91" s="49"/>
      <c r="BZ91" s="48"/>
      <c r="CA91" s="48"/>
      <c r="CB91" s="48"/>
      <c r="CC91" s="62"/>
      <c r="CD91" s="49"/>
      <c r="CE91" s="49"/>
      <c r="CF91" s="49"/>
      <c r="CG91" s="49"/>
      <c r="CH91" s="49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</row>
    <row r="92" spans="1:98" s="117" customFormat="1" x14ac:dyDescent="0.2">
      <c r="A92" s="48"/>
      <c r="B92" s="49"/>
      <c r="C92" s="62"/>
      <c r="D92" s="49"/>
      <c r="E92" s="49"/>
      <c r="F92" s="49"/>
      <c r="G92" s="49"/>
      <c r="H92" s="49"/>
      <c r="I92" s="62"/>
      <c r="J92" s="49"/>
      <c r="K92" s="49"/>
      <c r="L92" s="49"/>
      <c r="M92" s="49"/>
      <c r="N92" s="49"/>
      <c r="O92" s="62"/>
      <c r="P92" s="49"/>
      <c r="Q92" s="49"/>
      <c r="R92" s="49"/>
      <c r="S92" s="49"/>
      <c r="T92" s="49"/>
      <c r="U92" s="62"/>
      <c r="V92" s="49"/>
      <c r="W92" s="49"/>
      <c r="X92" s="49"/>
      <c r="Y92" s="49"/>
      <c r="Z92" s="49"/>
      <c r="AA92" s="62"/>
      <c r="AB92" s="49"/>
      <c r="AC92" s="49"/>
      <c r="AD92" s="49"/>
      <c r="AE92" s="49"/>
      <c r="AF92" s="49"/>
      <c r="AG92" s="62"/>
      <c r="AH92" s="49"/>
      <c r="AI92" s="49"/>
      <c r="AJ92" s="49"/>
      <c r="AK92" s="49"/>
      <c r="AL92" s="49"/>
      <c r="AM92" s="62"/>
      <c r="AN92" s="49"/>
      <c r="AO92" s="49"/>
      <c r="AP92" s="49"/>
      <c r="AQ92" s="49"/>
      <c r="AR92" s="49"/>
      <c r="AS92" s="62"/>
      <c r="AT92" s="163"/>
      <c r="AU92" s="163"/>
      <c r="AV92" s="163"/>
      <c r="AW92" s="163"/>
      <c r="AX92" s="163"/>
      <c r="AY92" s="62"/>
      <c r="AZ92" s="49"/>
      <c r="BA92" s="49"/>
      <c r="BB92" s="49"/>
      <c r="BC92" s="49"/>
      <c r="BD92" s="49"/>
      <c r="BE92" s="37"/>
      <c r="BF92" s="49"/>
      <c r="BG92" s="49"/>
      <c r="BH92" s="49"/>
      <c r="BI92" s="49"/>
      <c r="BJ92" s="49"/>
      <c r="BK92" s="62"/>
      <c r="BL92" s="49"/>
      <c r="BM92" s="49"/>
      <c r="BN92" s="49"/>
      <c r="BO92" s="48"/>
      <c r="BP92" s="48"/>
      <c r="BQ92" s="62"/>
      <c r="BR92" s="48"/>
      <c r="BS92" s="48"/>
      <c r="BT92" s="48"/>
      <c r="BU92" s="48"/>
      <c r="BV92" s="48"/>
      <c r="BW92" s="62"/>
      <c r="BX92" s="49"/>
      <c r="BY92" s="49"/>
      <c r="BZ92" s="48"/>
      <c r="CA92" s="48"/>
      <c r="CB92" s="48"/>
      <c r="CC92" s="62"/>
      <c r="CD92" s="49"/>
      <c r="CE92" s="49"/>
      <c r="CF92" s="49"/>
      <c r="CG92" s="49"/>
      <c r="CH92" s="49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</row>
    <row r="93" spans="1:98" s="90" customFormat="1" x14ac:dyDescent="0.2">
      <c r="A93" s="89" t="s">
        <v>573</v>
      </c>
      <c r="B93" s="38"/>
      <c r="C93" s="37"/>
      <c r="D93" s="38"/>
      <c r="E93" s="38"/>
      <c r="F93" s="38"/>
      <c r="G93" s="38"/>
      <c r="H93" s="38"/>
      <c r="I93" s="37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7"/>
      <c r="V93" s="201"/>
      <c r="W93" s="201"/>
      <c r="X93" s="201"/>
      <c r="Y93" s="201"/>
      <c r="Z93" s="38"/>
      <c r="AA93" s="37"/>
      <c r="AB93" s="38"/>
      <c r="AC93" s="38"/>
      <c r="AD93" s="38"/>
      <c r="AE93" s="38"/>
      <c r="AF93" s="38"/>
      <c r="AG93" s="37"/>
      <c r="AH93" s="38"/>
      <c r="AI93" s="38"/>
      <c r="AJ93" s="38"/>
      <c r="AK93" s="38"/>
      <c r="AL93" s="38"/>
      <c r="AM93" s="37"/>
      <c r="AN93" s="38"/>
      <c r="AO93" s="38"/>
      <c r="AP93" s="38"/>
      <c r="AQ93" s="38"/>
      <c r="AR93" s="38"/>
      <c r="AS93" s="37"/>
      <c r="AT93" s="38"/>
      <c r="AU93" s="38"/>
      <c r="AV93" s="38"/>
      <c r="AW93" s="38"/>
      <c r="AX93" s="38"/>
      <c r="AY93" s="37"/>
      <c r="AZ93" s="38"/>
      <c r="BA93" s="38"/>
      <c r="BB93" s="38"/>
      <c r="BC93" s="38"/>
      <c r="BD93" s="38"/>
      <c r="BE93" s="37"/>
      <c r="BF93" s="38"/>
      <c r="BG93" s="38"/>
      <c r="BH93" s="38"/>
      <c r="BI93" s="38"/>
      <c r="BJ93" s="38"/>
      <c r="BK93" s="37"/>
      <c r="BL93" s="38"/>
      <c r="BM93" s="38"/>
      <c r="BN93" s="38"/>
      <c r="BO93" s="39"/>
      <c r="BP93" s="39"/>
      <c r="BQ93" s="37"/>
      <c r="BR93" s="49"/>
      <c r="BS93" s="49"/>
      <c r="BT93" s="49"/>
      <c r="BU93" s="49"/>
      <c r="BV93" s="49"/>
      <c r="BW93" s="62"/>
      <c r="BX93" s="49"/>
      <c r="BY93" s="49"/>
      <c r="BZ93" s="49"/>
      <c r="CA93" s="49"/>
      <c r="CB93" s="49"/>
      <c r="CC93" s="62"/>
      <c r="CD93" s="49"/>
      <c r="CE93" s="49"/>
      <c r="CF93" s="49"/>
      <c r="CG93" s="49"/>
      <c r="CH93" s="49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</row>
    <row r="94" spans="1:98" s="90" customFormat="1" x14ac:dyDescent="0.2">
      <c r="A94" s="36" t="s">
        <v>422</v>
      </c>
      <c r="B94" s="38">
        <v>363615</v>
      </c>
      <c r="C94" s="37"/>
      <c r="D94" s="38">
        <v>866631</v>
      </c>
      <c r="E94" s="38">
        <v>289985</v>
      </c>
      <c r="F94" s="38"/>
      <c r="G94" s="38"/>
      <c r="H94" s="38">
        <v>303876</v>
      </c>
      <c r="I94" s="37"/>
      <c r="J94" s="38">
        <v>862556</v>
      </c>
      <c r="K94" s="38">
        <v>286727</v>
      </c>
      <c r="L94" s="38"/>
      <c r="M94" s="38"/>
      <c r="N94" s="38"/>
      <c r="O94" s="37"/>
      <c r="P94" s="38"/>
      <c r="Q94" s="38"/>
      <c r="R94" s="38"/>
      <c r="S94" s="38"/>
      <c r="T94" s="38"/>
      <c r="U94" s="37"/>
      <c r="V94" s="38"/>
      <c r="W94" s="38"/>
      <c r="X94" s="38"/>
      <c r="Y94" s="38"/>
      <c r="Z94" s="38"/>
      <c r="AA94" s="37"/>
      <c r="AB94" s="38"/>
      <c r="AC94" s="38"/>
      <c r="AD94" s="38"/>
      <c r="AE94" s="38"/>
      <c r="AF94" s="38"/>
      <c r="AG94" s="37"/>
      <c r="AH94" s="38"/>
      <c r="AI94" s="38"/>
      <c r="AJ94" s="38"/>
      <c r="AK94" s="38"/>
      <c r="AL94" s="38"/>
      <c r="AM94" s="37"/>
      <c r="AN94" s="38"/>
      <c r="AO94" s="38"/>
      <c r="AP94" s="38"/>
      <c r="AQ94" s="38"/>
      <c r="AR94" s="38"/>
      <c r="AS94" s="37"/>
      <c r="AT94" s="38"/>
      <c r="AU94" s="38"/>
      <c r="AV94" s="38"/>
      <c r="AW94" s="93"/>
      <c r="AX94" s="38"/>
      <c r="AY94" s="37"/>
      <c r="AZ94" s="38"/>
      <c r="BA94" s="38"/>
      <c r="BB94" s="38"/>
      <c r="BC94" s="38"/>
      <c r="BD94" s="38"/>
      <c r="BE94" s="37"/>
      <c r="BF94" s="38"/>
      <c r="BG94" s="38"/>
      <c r="BH94" s="38"/>
      <c r="BI94" s="38"/>
      <c r="BJ94" s="38"/>
      <c r="BK94" s="37"/>
      <c r="BL94" s="38"/>
      <c r="BM94" s="38"/>
      <c r="BN94" s="38"/>
      <c r="BO94" s="39"/>
      <c r="BP94" s="39"/>
      <c r="BQ94" s="37"/>
      <c r="BR94" s="39"/>
      <c r="BS94" s="39"/>
      <c r="BT94" s="39"/>
      <c r="BU94" s="39"/>
      <c r="BV94" s="39"/>
      <c r="BW94" s="37"/>
      <c r="BX94" s="56"/>
      <c r="BY94" s="39"/>
      <c r="BZ94" s="39"/>
      <c r="CA94" s="56"/>
      <c r="CB94" s="56"/>
      <c r="CC94" s="37"/>
      <c r="CD94" s="57"/>
      <c r="CE94" s="38"/>
      <c r="CF94" s="57"/>
      <c r="CG94" s="57"/>
      <c r="CH94" s="5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</row>
    <row r="95" spans="1:98" s="117" customFormat="1" x14ac:dyDescent="0.2">
      <c r="A95" s="48" t="s">
        <v>99</v>
      </c>
      <c r="B95" s="49">
        <v>104688</v>
      </c>
      <c r="C95" s="62"/>
      <c r="D95" s="49">
        <v>198549</v>
      </c>
      <c r="E95" s="49">
        <v>84997</v>
      </c>
      <c r="F95" s="49"/>
      <c r="G95" s="49"/>
      <c r="H95" s="49">
        <v>92828</v>
      </c>
      <c r="I95" s="62"/>
      <c r="J95" s="49">
        <v>82806</v>
      </c>
      <c r="K95" s="49">
        <v>64219</v>
      </c>
      <c r="L95" s="49"/>
      <c r="M95" s="49"/>
      <c r="N95" s="49"/>
      <c r="O95" s="62"/>
      <c r="P95" s="49"/>
      <c r="Q95" s="49"/>
      <c r="R95" s="49"/>
      <c r="S95" s="49"/>
      <c r="T95" s="49"/>
      <c r="U95" s="62"/>
      <c r="V95" s="49"/>
      <c r="W95" s="49"/>
      <c r="X95" s="49"/>
      <c r="Y95" s="49"/>
      <c r="Z95" s="49"/>
      <c r="AA95" s="62"/>
      <c r="AB95" s="49"/>
      <c r="AC95" s="49"/>
      <c r="AD95" s="49"/>
      <c r="AE95" s="49"/>
      <c r="AF95" s="49"/>
      <c r="AG95" s="62"/>
      <c r="AH95" s="49"/>
      <c r="AI95" s="49"/>
      <c r="AJ95" s="49"/>
      <c r="AK95" s="49"/>
      <c r="AL95" s="49"/>
      <c r="AM95" s="62"/>
      <c r="AN95" s="49"/>
      <c r="AO95" s="49"/>
      <c r="AP95" s="49"/>
      <c r="AQ95" s="49"/>
      <c r="AR95" s="49"/>
      <c r="AS95" s="62"/>
      <c r="AT95" s="163"/>
      <c r="AU95" s="163"/>
      <c r="AV95" s="163"/>
      <c r="AW95" s="163"/>
      <c r="AX95" s="163"/>
      <c r="AY95" s="62"/>
      <c r="AZ95" s="49"/>
      <c r="BA95" s="49"/>
      <c r="BB95" s="49"/>
      <c r="BC95" s="49"/>
      <c r="BD95" s="49"/>
      <c r="BE95" s="37"/>
      <c r="BF95" s="49"/>
      <c r="BG95" s="49"/>
      <c r="BH95" s="49"/>
      <c r="BI95" s="49"/>
      <c r="BJ95" s="49"/>
      <c r="BK95" s="62"/>
      <c r="BL95" s="49"/>
      <c r="BM95" s="49"/>
      <c r="BN95" s="49"/>
      <c r="BO95" s="48"/>
      <c r="BP95" s="48"/>
      <c r="BQ95" s="62"/>
      <c r="BR95" s="48"/>
      <c r="BS95" s="48"/>
      <c r="BT95" s="48"/>
      <c r="BU95" s="48"/>
      <c r="BV95" s="48"/>
      <c r="BW95" s="62"/>
      <c r="BX95" s="49"/>
      <c r="BY95" s="49"/>
      <c r="BZ95" s="48"/>
      <c r="CA95" s="48"/>
      <c r="CB95" s="48"/>
      <c r="CC95" s="62"/>
      <c r="CD95" s="49"/>
      <c r="CE95" s="49"/>
      <c r="CF95" s="49"/>
      <c r="CG95" s="49"/>
      <c r="CH95" s="49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</row>
    <row r="96" spans="1:98" s="90" customFormat="1" x14ac:dyDescent="0.2">
      <c r="A96" s="36" t="s">
        <v>100</v>
      </c>
      <c r="B96" s="38">
        <v>13439</v>
      </c>
      <c r="C96" s="37"/>
      <c r="D96" s="38">
        <v>52276</v>
      </c>
      <c r="E96" s="38">
        <v>13772</v>
      </c>
      <c r="F96" s="38"/>
      <c r="G96" s="38"/>
      <c r="H96" s="38">
        <v>12567</v>
      </c>
      <c r="I96" s="37"/>
      <c r="J96" s="38">
        <v>49215</v>
      </c>
      <c r="K96" s="38">
        <v>12047</v>
      </c>
      <c r="L96" s="38"/>
      <c r="M96" s="38"/>
      <c r="N96" s="38"/>
      <c r="O96" s="37"/>
      <c r="P96" s="38"/>
      <c r="Q96" s="38"/>
      <c r="R96" s="38"/>
      <c r="S96" s="38"/>
      <c r="T96" s="38"/>
      <c r="U96" s="37"/>
      <c r="V96" s="38"/>
      <c r="W96" s="38"/>
      <c r="X96" s="38"/>
      <c r="Y96" s="38"/>
      <c r="Z96" s="38"/>
      <c r="AA96" s="37"/>
      <c r="AB96" s="38"/>
      <c r="AC96" s="38"/>
      <c r="AD96" s="38"/>
      <c r="AE96" s="38"/>
      <c r="AF96" s="38"/>
      <c r="AG96" s="37"/>
      <c r="AH96" s="38"/>
      <c r="AI96" s="38"/>
      <c r="AJ96" s="38"/>
      <c r="AK96" s="38"/>
      <c r="AL96" s="38"/>
      <c r="AM96" s="37"/>
      <c r="AN96" s="38"/>
      <c r="AO96" s="38"/>
      <c r="AP96" s="38"/>
      <c r="AQ96" s="38"/>
      <c r="AR96" s="38"/>
      <c r="AS96" s="37"/>
      <c r="AT96" s="38"/>
      <c r="AU96" s="38"/>
      <c r="AV96" s="38"/>
      <c r="AW96" s="93"/>
      <c r="AX96" s="38"/>
      <c r="AY96" s="37"/>
      <c r="AZ96" s="38"/>
      <c r="BA96" s="38"/>
      <c r="BB96" s="38"/>
      <c r="BC96" s="38"/>
      <c r="BD96" s="38"/>
      <c r="BE96" s="37"/>
      <c r="BF96" s="38"/>
      <c r="BG96" s="38"/>
      <c r="BH96" s="38"/>
      <c r="BI96" s="38"/>
      <c r="BJ96" s="38"/>
      <c r="BK96" s="37"/>
      <c r="BL96" s="38"/>
      <c r="BM96" s="38"/>
      <c r="BN96" s="38"/>
      <c r="BO96" s="39"/>
      <c r="BP96" s="39"/>
      <c r="BQ96" s="37"/>
      <c r="BR96" s="39"/>
      <c r="BS96" s="39"/>
      <c r="BT96" s="39"/>
      <c r="BU96" s="39"/>
      <c r="BV96" s="39"/>
      <c r="BW96" s="37"/>
      <c r="BX96" s="56"/>
      <c r="BY96" s="39"/>
      <c r="BZ96" s="39"/>
      <c r="CA96" s="56"/>
      <c r="CB96" s="56"/>
      <c r="CC96" s="37"/>
      <c r="CD96" s="57"/>
      <c r="CE96" s="38"/>
      <c r="CF96" s="57"/>
      <c r="CG96" s="57"/>
      <c r="CH96" s="5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</row>
    <row r="97" spans="1:98" s="90" customFormat="1" x14ac:dyDescent="0.2">
      <c r="A97" s="36" t="s">
        <v>434</v>
      </c>
      <c r="B97" s="38"/>
      <c r="C97" s="37"/>
      <c r="D97" s="38"/>
      <c r="E97" s="38"/>
      <c r="F97" s="38"/>
      <c r="G97" s="38"/>
      <c r="H97" s="38"/>
      <c r="I97" s="37"/>
      <c r="J97" s="38">
        <v>4276</v>
      </c>
      <c r="K97" s="38">
        <v>4276</v>
      </c>
      <c r="L97" s="38"/>
      <c r="M97" s="38"/>
      <c r="N97" s="38"/>
      <c r="O97" s="37"/>
      <c r="P97" s="38"/>
      <c r="Q97" s="38"/>
      <c r="R97" s="38"/>
      <c r="S97" s="38"/>
      <c r="T97" s="38"/>
      <c r="U97" s="37"/>
      <c r="V97" s="38"/>
      <c r="W97" s="38"/>
      <c r="X97" s="38"/>
      <c r="Y97" s="38"/>
      <c r="Z97" s="38"/>
      <c r="AA97" s="37"/>
      <c r="AB97" s="38"/>
      <c r="AC97" s="38"/>
      <c r="AD97" s="38"/>
      <c r="AE97" s="38"/>
      <c r="AF97" s="38"/>
      <c r="AG97" s="37"/>
      <c r="AH97" s="38"/>
      <c r="AI97" s="38"/>
      <c r="AJ97" s="38"/>
      <c r="AK97" s="38"/>
      <c r="AL97" s="38"/>
      <c r="AM97" s="37"/>
      <c r="AN97" s="38"/>
      <c r="AO97" s="38"/>
      <c r="AP97" s="38"/>
      <c r="AQ97" s="38"/>
      <c r="AR97" s="38"/>
      <c r="AS97" s="37"/>
      <c r="AT97" s="38"/>
      <c r="AU97" s="38"/>
      <c r="AV97" s="38"/>
      <c r="AW97" s="93"/>
      <c r="AX97" s="38"/>
      <c r="AY97" s="37"/>
      <c r="AZ97" s="38"/>
      <c r="BA97" s="38"/>
      <c r="BB97" s="38"/>
      <c r="BC97" s="38"/>
      <c r="BD97" s="38"/>
      <c r="BE97" s="37"/>
      <c r="BF97" s="38"/>
      <c r="BG97" s="38"/>
      <c r="BH97" s="38"/>
      <c r="BI97" s="38"/>
      <c r="BJ97" s="38"/>
      <c r="BK97" s="37"/>
      <c r="BL97" s="38"/>
      <c r="BM97" s="38"/>
      <c r="BN97" s="38"/>
      <c r="BO97" s="39"/>
      <c r="BP97" s="39"/>
      <c r="BQ97" s="37"/>
      <c r="BR97" s="39"/>
      <c r="BS97" s="39"/>
      <c r="BT97" s="39"/>
      <c r="BU97" s="39"/>
      <c r="BV97" s="39"/>
      <c r="BW97" s="37"/>
      <c r="BX97" s="56"/>
      <c r="BY97" s="39"/>
      <c r="BZ97" s="39"/>
      <c r="CA97" s="56"/>
      <c r="CB97" s="56"/>
      <c r="CC97" s="37"/>
      <c r="CD97" s="57"/>
      <c r="CE97" s="38"/>
      <c r="CF97" s="57"/>
      <c r="CG97" s="57"/>
      <c r="CH97" s="5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</row>
    <row r="98" spans="1:98" s="117" customFormat="1" x14ac:dyDescent="0.2">
      <c r="A98" s="48" t="s">
        <v>85</v>
      </c>
      <c r="B98" s="49">
        <v>118127</v>
      </c>
      <c r="C98" s="62"/>
      <c r="D98" s="49">
        <v>250825</v>
      </c>
      <c r="E98" s="49">
        <v>98769</v>
      </c>
      <c r="F98" s="49"/>
      <c r="G98" s="49"/>
      <c r="H98" s="49">
        <v>105395</v>
      </c>
      <c r="I98" s="62"/>
      <c r="J98" s="49">
        <v>136297</v>
      </c>
      <c r="K98" s="49">
        <v>80542</v>
      </c>
      <c r="L98" s="49"/>
      <c r="M98" s="49"/>
      <c r="N98" s="49"/>
      <c r="O98" s="62"/>
      <c r="P98" s="49"/>
      <c r="Q98" s="49"/>
      <c r="R98" s="49"/>
      <c r="S98" s="49"/>
      <c r="T98" s="49"/>
      <c r="U98" s="62"/>
      <c r="V98" s="49"/>
      <c r="W98" s="49"/>
      <c r="X98" s="49"/>
      <c r="Y98" s="49"/>
      <c r="Z98" s="49"/>
      <c r="AA98" s="62"/>
      <c r="AB98" s="49"/>
      <c r="AC98" s="49"/>
      <c r="AD98" s="49"/>
      <c r="AE98" s="49"/>
      <c r="AF98" s="49"/>
      <c r="AG98" s="62"/>
      <c r="AH98" s="49"/>
      <c r="AI98" s="49"/>
      <c r="AJ98" s="49"/>
      <c r="AK98" s="49"/>
      <c r="AL98" s="49"/>
      <c r="AM98" s="62"/>
      <c r="AN98" s="49"/>
      <c r="AO98" s="49"/>
      <c r="AP98" s="49"/>
      <c r="AQ98" s="49"/>
      <c r="AR98" s="49"/>
      <c r="AS98" s="62"/>
      <c r="AT98" s="163"/>
      <c r="AU98" s="163"/>
      <c r="AV98" s="163"/>
      <c r="AW98" s="163"/>
      <c r="AX98" s="163"/>
      <c r="AY98" s="62"/>
      <c r="AZ98" s="49"/>
      <c r="BA98" s="49"/>
      <c r="BB98" s="49"/>
      <c r="BC98" s="49"/>
      <c r="BD98" s="49"/>
      <c r="BE98" s="37"/>
      <c r="BF98" s="49"/>
      <c r="BG98" s="49"/>
      <c r="BH98" s="49"/>
      <c r="BI98" s="49"/>
      <c r="BJ98" s="49"/>
      <c r="BK98" s="62"/>
      <c r="BL98" s="49"/>
      <c r="BM98" s="49"/>
      <c r="BN98" s="49"/>
      <c r="BO98" s="48"/>
      <c r="BP98" s="48"/>
      <c r="BQ98" s="62"/>
      <c r="BR98" s="48"/>
      <c r="BS98" s="48"/>
      <c r="BT98" s="48"/>
      <c r="BU98" s="48"/>
      <c r="BV98" s="48"/>
      <c r="BW98" s="62"/>
      <c r="BX98" s="49"/>
      <c r="BY98" s="49"/>
      <c r="BZ98" s="48"/>
      <c r="CA98" s="48"/>
      <c r="CB98" s="48"/>
      <c r="CC98" s="62"/>
      <c r="CD98" s="49"/>
      <c r="CE98" s="49"/>
      <c r="CF98" s="49"/>
      <c r="CG98" s="49"/>
      <c r="CH98" s="49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</row>
    <row r="99" spans="1:98" s="117" customFormat="1" x14ac:dyDescent="0.2">
      <c r="A99" s="48" t="s">
        <v>101</v>
      </c>
      <c r="B99" s="49">
        <v>3790</v>
      </c>
      <c r="C99" s="62"/>
      <c r="D99" s="49">
        <v>106435</v>
      </c>
      <c r="E99" s="49">
        <v>15454</v>
      </c>
      <c r="F99" s="49"/>
      <c r="G99" s="49"/>
      <c r="H99" s="49">
        <v>17829</v>
      </c>
      <c r="I99" s="62"/>
      <c r="J99" s="49">
        <v>106647</v>
      </c>
      <c r="K99" s="49">
        <v>51630</v>
      </c>
      <c r="L99" s="49"/>
      <c r="M99" s="49"/>
      <c r="N99" s="49"/>
      <c r="O99" s="62"/>
      <c r="P99" s="49"/>
      <c r="Q99" s="49"/>
      <c r="R99" s="49"/>
      <c r="S99" s="49"/>
      <c r="T99" s="49"/>
      <c r="U99" s="62"/>
      <c r="V99" s="49"/>
      <c r="W99" s="49"/>
      <c r="X99" s="49"/>
      <c r="Y99" s="49"/>
      <c r="Z99" s="49"/>
      <c r="AA99" s="62"/>
      <c r="AB99" s="49"/>
      <c r="AC99" s="49"/>
      <c r="AD99" s="49"/>
      <c r="AE99" s="49"/>
      <c r="AF99" s="49"/>
      <c r="AG99" s="62"/>
      <c r="AH99" s="49"/>
      <c r="AI99" s="49"/>
      <c r="AJ99" s="49"/>
      <c r="AK99" s="49"/>
      <c r="AL99" s="49"/>
      <c r="AM99" s="62"/>
      <c r="AN99" s="49"/>
      <c r="AO99" s="49"/>
      <c r="AP99" s="49"/>
      <c r="AQ99" s="49"/>
      <c r="AR99" s="49"/>
      <c r="AS99" s="62"/>
      <c r="AT99" s="163"/>
      <c r="AU99" s="163"/>
      <c r="AV99" s="163"/>
      <c r="AW99" s="163"/>
      <c r="AX99" s="163"/>
      <c r="AY99" s="62"/>
      <c r="AZ99" s="49"/>
      <c r="BA99" s="49"/>
      <c r="BB99" s="49"/>
      <c r="BC99" s="49"/>
      <c r="BD99" s="49"/>
      <c r="BE99" s="37"/>
      <c r="BF99" s="49"/>
      <c r="BG99" s="49"/>
      <c r="BH99" s="49"/>
      <c r="BI99" s="49"/>
      <c r="BJ99" s="49"/>
      <c r="BK99" s="62"/>
      <c r="BL99" s="49"/>
      <c r="BM99" s="49"/>
      <c r="BN99" s="49"/>
      <c r="BO99" s="48"/>
      <c r="BP99" s="48"/>
      <c r="BQ99" s="62"/>
      <c r="BR99" s="48"/>
      <c r="BS99" s="48"/>
      <c r="BT99" s="48"/>
      <c r="BU99" s="48"/>
      <c r="BV99" s="48"/>
      <c r="BW99" s="62"/>
      <c r="BX99" s="49"/>
      <c r="BY99" s="49"/>
      <c r="BZ99" s="48"/>
      <c r="CA99" s="48"/>
      <c r="CB99" s="48"/>
      <c r="CC99" s="62"/>
      <c r="CD99" s="49"/>
      <c r="CE99" s="49"/>
      <c r="CF99" s="49"/>
      <c r="CG99" s="49"/>
      <c r="CH99" s="49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</row>
    <row r="100" spans="1:98" s="117" customForma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76"/>
      <c r="W100" s="76"/>
      <c r="X100" s="76"/>
      <c r="Y100" s="76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37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</row>
    <row r="101" spans="1:98" s="117" customFormat="1" ht="14.25" x14ac:dyDescent="0.2">
      <c r="A101" s="89" t="s">
        <v>429</v>
      </c>
      <c r="B101" s="49"/>
      <c r="C101" s="62"/>
      <c r="D101" s="49"/>
      <c r="E101" s="49"/>
      <c r="F101" s="49"/>
      <c r="G101" s="49"/>
      <c r="H101" s="49"/>
      <c r="I101" s="62"/>
      <c r="J101" s="49"/>
      <c r="K101" s="49"/>
      <c r="L101" s="49"/>
      <c r="M101" s="49"/>
      <c r="N101" s="49"/>
      <c r="O101" s="62"/>
      <c r="P101" s="49"/>
      <c r="Q101" s="49"/>
      <c r="R101" s="49"/>
      <c r="S101" s="49"/>
      <c r="T101" s="49"/>
      <c r="U101" s="62"/>
      <c r="V101" s="204"/>
      <c r="W101" s="204"/>
      <c r="X101" s="204"/>
      <c r="Y101" s="204"/>
      <c r="Z101" s="49"/>
      <c r="AA101" s="62"/>
      <c r="AB101" s="49"/>
      <c r="AC101" s="49"/>
      <c r="AD101" s="49"/>
      <c r="AE101" s="49"/>
      <c r="AF101" s="49"/>
      <c r="AG101" s="62"/>
      <c r="AH101" s="49"/>
      <c r="AI101" s="49"/>
      <c r="AJ101" s="49"/>
      <c r="AK101" s="49"/>
      <c r="AL101" s="49"/>
      <c r="AM101" s="62"/>
      <c r="AN101" s="49"/>
      <c r="AO101" s="49"/>
      <c r="AP101" s="49"/>
      <c r="AQ101" s="49"/>
      <c r="AR101" s="49"/>
      <c r="AS101" s="62"/>
      <c r="AT101" s="49"/>
      <c r="AU101" s="49"/>
      <c r="AV101" s="49"/>
      <c r="AW101" s="49"/>
      <c r="AX101" s="49"/>
      <c r="AY101" s="62"/>
      <c r="AZ101" s="49"/>
      <c r="BA101" s="49"/>
      <c r="BB101" s="49"/>
      <c r="BC101" s="49"/>
      <c r="BD101" s="49"/>
      <c r="BE101" s="37"/>
      <c r="BF101" s="49"/>
      <c r="BG101" s="49"/>
      <c r="BH101" s="49"/>
      <c r="BI101" s="49"/>
      <c r="BJ101" s="49"/>
      <c r="BK101" s="62"/>
      <c r="BL101" s="49"/>
      <c r="BM101" s="49"/>
      <c r="BN101" s="49"/>
      <c r="BO101" s="48"/>
      <c r="BP101" s="48"/>
      <c r="BQ101" s="62"/>
      <c r="BR101" s="48"/>
      <c r="BS101" s="48"/>
      <c r="BT101" s="48"/>
      <c r="BU101" s="48"/>
      <c r="BV101" s="48"/>
      <c r="BW101" s="62"/>
      <c r="BX101" s="49"/>
      <c r="BY101" s="49"/>
      <c r="BZ101" s="48"/>
      <c r="CA101" s="48"/>
      <c r="CB101" s="48"/>
      <c r="CC101" s="62"/>
      <c r="CD101" s="49"/>
      <c r="CE101" s="49"/>
      <c r="CF101" s="49"/>
      <c r="CG101" s="49"/>
      <c r="CH101" s="49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</row>
    <row r="102" spans="1:98" s="90" customFormat="1" x14ac:dyDescent="0.2">
      <c r="A102" s="36" t="s">
        <v>436</v>
      </c>
      <c r="B102" s="38">
        <v>699797</v>
      </c>
      <c r="C102" s="37"/>
      <c r="D102" s="38">
        <v>2842684</v>
      </c>
      <c r="E102" s="38">
        <v>842103</v>
      </c>
      <c r="F102" s="38">
        <v>483721</v>
      </c>
      <c r="G102" s="38">
        <v>650782</v>
      </c>
      <c r="H102" s="38">
        <v>866078</v>
      </c>
      <c r="I102" s="37"/>
      <c r="J102" s="38">
        <v>3654431</v>
      </c>
      <c r="K102" s="38">
        <v>1062333</v>
      </c>
      <c r="L102" s="38">
        <v>926804</v>
      </c>
      <c r="M102" s="38">
        <v>852043</v>
      </c>
      <c r="N102" s="38">
        <v>813251</v>
      </c>
      <c r="O102" s="37"/>
      <c r="P102" s="38">
        <v>3928954</v>
      </c>
      <c r="Q102" s="38">
        <v>1248206</v>
      </c>
      <c r="R102" s="38">
        <v>861028</v>
      </c>
      <c r="S102" s="38">
        <v>881237</v>
      </c>
      <c r="T102" s="38">
        <v>938483</v>
      </c>
      <c r="U102" s="37"/>
      <c r="V102" s="38">
        <v>2443868</v>
      </c>
      <c r="W102" s="38">
        <v>419651</v>
      </c>
      <c r="X102" s="38">
        <v>565812</v>
      </c>
      <c r="Y102" s="38">
        <v>728638</v>
      </c>
      <c r="Z102" s="38">
        <v>729767</v>
      </c>
      <c r="AA102" s="37"/>
      <c r="AB102" s="38">
        <v>2441059</v>
      </c>
      <c r="AC102" s="38">
        <v>726728</v>
      </c>
      <c r="AD102" s="38">
        <v>634568</v>
      </c>
      <c r="AE102" s="38">
        <v>519474</v>
      </c>
      <c r="AF102" s="38">
        <v>560289</v>
      </c>
      <c r="AG102" s="37"/>
      <c r="AH102" s="38">
        <v>1812825</v>
      </c>
      <c r="AI102" s="38">
        <v>466386</v>
      </c>
      <c r="AJ102" s="38">
        <v>502243</v>
      </c>
      <c r="AK102" s="38">
        <v>382602</v>
      </c>
      <c r="AL102" s="38">
        <v>461594</v>
      </c>
      <c r="AM102" s="37"/>
      <c r="AN102" s="38">
        <v>2155556</v>
      </c>
      <c r="AO102" s="38">
        <v>529445</v>
      </c>
      <c r="AP102" s="38">
        <v>527775</v>
      </c>
      <c r="AQ102" s="38">
        <v>557518</v>
      </c>
      <c r="AR102" s="38">
        <v>540818</v>
      </c>
      <c r="AS102" s="37"/>
      <c r="AT102" s="38">
        <v>1756673</v>
      </c>
      <c r="AU102" s="38">
        <v>421033</v>
      </c>
      <c r="AV102" s="38">
        <v>479688</v>
      </c>
      <c r="AW102" s="38">
        <v>457255</v>
      </c>
      <c r="AX102" s="38">
        <v>398697</v>
      </c>
      <c r="AY102" s="37"/>
      <c r="AZ102" s="38">
        <v>1780320</v>
      </c>
      <c r="BA102" s="38">
        <v>473190</v>
      </c>
      <c r="BB102" s="38">
        <v>405013</v>
      </c>
      <c r="BC102" s="38">
        <v>436880</v>
      </c>
      <c r="BD102" s="38">
        <v>465237</v>
      </c>
      <c r="BE102" s="37"/>
      <c r="BF102" s="38">
        <v>1785981</v>
      </c>
      <c r="BG102" s="38">
        <v>471878</v>
      </c>
      <c r="BH102" s="38">
        <v>465441</v>
      </c>
      <c r="BI102" s="38">
        <v>428376</v>
      </c>
      <c r="BJ102" s="38">
        <v>420286</v>
      </c>
      <c r="BK102" s="37"/>
      <c r="BL102" s="38">
        <v>362580</v>
      </c>
      <c r="BM102" s="38">
        <v>362580</v>
      </c>
      <c r="BN102" s="57">
        <v>0</v>
      </c>
      <c r="BO102" s="57">
        <v>0</v>
      </c>
      <c r="BP102" s="57">
        <v>0</v>
      </c>
      <c r="BQ102" s="78"/>
      <c r="BR102" s="57">
        <v>0</v>
      </c>
      <c r="BS102" s="57">
        <v>0</v>
      </c>
      <c r="BT102" s="57">
        <v>0</v>
      </c>
      <c r="BU102" s="57">
        <v>0</v>
      </c>
      <c r="BV102" s="57">
        <v>0</v>
      </c>
      <c r="BW102" s="78"/>
      <c r="BX102" s="57">
        <v>0</v>
      </c>
      <c r="BY102" s="57">
        <v>0</v>
      </c>
      <c r="BZ102" s="57">
        <v>0</v>
      </c>
      <c r="CA102" s="57">
        <v>0</v>
      </c>
      <c r="CB102" s="57">
        <v>0</v>
      </c>
      <c r="CC102" s="78"/>
      <c r="CD102" s="57">
        <v>0</v>
      </c>
      <c r="CE102" s="57">
        <v>0</v>
      </c>
      <c r="CF102" s="57">
        <v>0</v>
      </c>
      <c r="CG102" s="57">
        <v>0</v>
      </c>
      <c r="CH102" s="57">
        <v>0</v>
      </c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</row>
    <row r="103" spans="1:98" s="117" customFormat="1" x14ac:dyDescent="0.2">
      <c r="A103" s="116" t="s">
        <v>209</v>
      </c>
      <c r="B103" s="93">
        <v>678328</v>
      </c>
      <c r="C103" s="62"/>
      <c r="D103" s="93">
        <v>2775534</v>
      </c>
      <c r="E103" s="93">
        <v>822361</v>
      </c>
      <c r="F103" s="93">
        <v>473125</v>
      </c>
      <c r="G103" s="93">
        <v>634180</v>
      </c>
      <c r="H103" s="93">
        <v>845868</v>
      </c>
      <c r="I103" s="62"/>
      <c r="J103" s="93">
        <v>3576472</v>
      </c>
      <c r="K103" s="93">
        <v>1039417</v>
      </c>
      <c r="L103" s="93">
        <v>910590</v>
      </c>
      <c r="M103" s="93">
        <v>833504</v>
      </c>
      <c r="N103" s="93">
        <v>792961</v>
      </c>
      <c r="O103" s="62"/>
      <c r="P103" s="93">
        <v>3856089</v>
      </c>
      <c r="Q103" s="93">
        <v>1226274</v>
      </c>
      <c r="R103" s="93">
        <v>848822</v>
      </c>
      <c r="S103" s="93">
        <v>865433</v>
      </c>
      <c r="T103" s="93">
        <v>915560</v>
      </c>
      <c r="U103" s="62"/>
      <c r="V103" s="93">
        <v>2378827</v>
      </c>
      <c r="W103" s="93">
        <v>401932</v>
      </c>
      <c r="X103" s="93">
        <v>553166</v>
      </c>
      <c r="Y103" s="93">
        <v>712118</v>
      </c>
      <c r="Z103" s="93">
        <v>711611</v>
      </c>
      <c r="AA103" s="62"/>
      <c r="AB103" s="93">
        <v>2389426</v>
      </c>
      <c r="AC103" s="93">
        <v>710395</v>
      </c>
      <c r="AD103" s="93">
        <v>623121</v>
      </c>
      <c r="AE103" s="93">
        <v>508478</v>
      </c>
      <c r="AF103" s="93">
        <v>547432</v>
      </c>
      <c r="AG103" s="62"/>
      <c r="AH103" s="93">
        <v>1775588</v>
      </c>
      <c r="AI103" s="93">
        <v>455357</v>
      </c>
      <c r="AJ103" s="93">
        <v>493996</v>
      </c>
      <c r="AK103" s="93">
        <v>375675</v>
      </c>
      <c r="AL103" s="93">
        <v>450560</v>
      </c>
      <c r="AM103" s="62"/>
      <c r="AN103" s="93">
        <v>2109275</v>
      </c>
      <c r="AO103" s="93">
        <v>519256</v>
      </c>
      <c r="AP103" s="93">
        <v>518050</v>
      </c>
      <c r="AQ103" s="93">
        <v>545661</v>
      </c>
      <c r="AR103" s="93">
        <v>526308</v>
      </c>
      <c r="AS103" s="62"/>
      <c r="AT103" s="93">
        <v>1707797</v>
      </c>
      <c r="AU103" s="93">
        <v>407942</v>
      </c>
      <c r="AV103" s="93">
        <v>467757</v>
      </c>
      <c r="AW103" s="93">
        <v>446300</v>
      </c>
      <c r="AX103" s="93">
        <v>385798</v>
      </c>
      <c r="AY103" s="62"/>
      <c r="AZ103" s="93">
        <v>1725221</v>
      </c>
      <c r="BA103" s="93">
        <v>457198</v>
      </c>
      <c r="BB103" s="93">
        <v>393029</v>
      </c>
      <c r="BC103" s="93">
        <v>426165</v>
      </c>
      <c r="BD103" s="93">
        <v>448829</v>
      </c>
      <c r="BE103" s="37"/>
      <c r="BF103" s="93">
        <v>1724416</v>
      </c>
      <c r="BG103" s="93">
        <v>452043</v>
      </c>
      <c r="BH103" s="93">
        <v>453004</v>
      </c>
      <c r="BI103" s="93">
        <v>414349</v>
      </c>
      <c r="BJ103" s="93">
        <v>405020</v>
      </c>
      <c r="BK103" s="62"/>
      <c r="BL103" s="93">
        <v>355452</v>
      </c>
      <c r="BM103" s="93">
        <v>355452</v>
      </c>
      <c r="BN103" s="57">
        <v>0</v>
      </c>
      <c r="BO103" s="57">
        <v>0</v>
      </c>
      <c r="BP103" s="57">
        <v>0</v>
      </c>
      <c r="BQ103" s="80"/>
      <c r="BR103" s="57">
        <v>0</v>
      </c>
      <c r="BS103" s="57">
        <v>0</v>
      </c>
      <c r="BT103" s="57">
        <v>0</v>
      </c>
      <c r="BU103" s="57">
        <v>0</v>
      </c>
      <c r="BV103" s="57">
        <v>0</v>
      </c>
      <c r="BW103" s="80"/>
      <c r="BX103" s="57">
        <v>0</v>
      </c>
      <c r="BY103" s="57">
        <v>0</v>
      </c>
      <c r="BZ103" s="57">
        <v>0</v>
      </c>
      <c r="CA103" s="57">
        <v>0</v>
      </c>
      <c r="CB103" s="57">
        <v>0</v>
      </c>
      <c r="CC103" s="80"/>
      <c r="CD103" s="57">
        <v>0</v>
      </c>
      <c r="CE103" s="57">
        <v>0</v>
      </c>
      <c r="CF103" s="57">
        <v>0</v>
      </c>
      <c r="CG103" s="57">
        <v>0</v>
      </c>
      <c r="CH103" s="57">
        <v>0</v>
      </c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</row>
    <row r="104" spans="1:98" s="117" customFormat="1" x14ac:dyDescent="0.2">
      <c r="A104" s="96" t="s">
        <v>207</v>
      </c>
      <c r="B104" s="93">
        <v>17647</v>
      </c>
      <c r="C104" s="62"/>
      <c r="D104" s="93">
        <v>53612</v>
      </c>
      <c r="E104" s="93">
        <v>16574</v>
      </c>
      <c r="F104" s="93">
        <v>7892</v>
      </c>
      <c r="G104" s="93">
        <v>12761</v>
      </c>
      <c r="H104" s="93">
        <v>16385</v>
      </c>
      <c r="I104" s="62"/>
      <c r="J104" s="93">
        <v>61388</v>
      </c>
      <c r="K104" s="93">
        <v>19467</v>
      </c>
      <c r="L104" s="93">
        <v>11357</v>
      </c>
      <c r="M104" s="93">
        <v>14431</v>
      </c>
      <c r="N104" s="93">
        <v>16133</v>
      </c>
      <c r="O104" s="62"/>
      <c r="P104" s="93">
        <v>59854</v>
      </c>
      <c r="Q104" s="93">
        <v>17705</v>
      </c>
      <c r="R104" s="93">
        <v>10145</v>
      </c>
      <c r="S104" s="93">
        <v>12144</v>
      </c>
      <c r="T104" s="93">
        <v>19860</v>
      </c>
      <c r="U104" s="62"/>
      <c r="V104" s="93">
        <v>44541</v>
      </c>
      <c r="W104" s="93">
        <v>14874</v>
      </c>
      <c r="X104" s="93">
        <v>7108</v>
      </c>
      <c r="Y104" s="93">
        <v>10481</v>
      </c>
      <c r="Z104" s="93">
        <v>12078</v>
      </c>
      <c r="AA104" s="62"/>
      <c r="AB104" s="93">
        <v>32820</v>
      </c>
      <c r="AC104" s="93">
        <v>10480</v>
      </c>
      <c r="AD104" s="93">
        <v>6284</v>
      </c>
      <c r="AE104" s="93">
        <v>6463</v>
      </c>
      <c r="AF104" s="93">
        <v>9593</v>
      </c>
      <c r="AG104" s="62"/>
      <c r="AH104" s="93">
        <v>24954</v>
      </c>
      <c r="AI104" s="93">
        <v>8117</v>
      </c>
      <c r="AJ104" s="93">
        <v>4916</v>
      </c>
      <c r="AK104" s="93">
        <v>4249</v>
      </c>
      <c r="AL104" s="93">
        <v>7672</v>
      </c>
      <c r="AM104" s="62"/>
      <c r="AN104" s="93">
        <v>28805</v>
      </c>
      <c r="AO104" s="93">
        <v>6537</v>
      </c>
      <c r="AP104" s="93">
        <v>6003</v>
      </c>
      <c r="AQ104" s="93">
        <v>7487</v>
      </c>
      <c r="AR104" s="93">
        <v>8778</v>
      </c>
      <c r="AS104" s="62"/>
      <c r="AT104" s="93">
        <v>30000</v>
      </c>
      <c r="AU104" s="93">
        <v>8099</v>
      </c>
      <c r="AV104" s="93">
        <v>7180</v>
      </c>
      <c r="AW104" s="93">
        <v>5834</v>
      </c>
      <c r="AX104" s="93">
        <v>8887</v>
      </c>
      <c r="AY104" s="62"/>
      <c r="AZ104" s="93">
        <v>41805</v>
      </c>
      <c r="BA104" s="93">
        <v>12456</v>
      </c>
      <c r="BB104" s="93">
        <v>8458</v>
      </c>
      <c r="BC104" s="93">
        <v>6947</v>
      </c>
      <c r="BD104" s="93">
        <v>13944</v>
      </c>
      <c r="BE104" s="37"/>
      <c r="BF104" s="93">
        <v>49896</v>
      </c>
      <c r="BG104" s="93">
        <v>17223</v>
      </c>
      <c r="BH104" s="93">
        <v>9615</v>
      </c>
      <c r="BI104" s="93">
        <v>10885</v>
      </c>
      <c r="BJ104" s="93">
        <v>12456</v>
      </c>
      <c r="BK104" s="62"/>
      <c r="BL104" s="93">
        <v>3328</v>
      </c>
      <c r="BM104" s="93">
        <v>3328</v>
      </c>
      <c r="BN104" s="57">
        <v>0</v>
      </c>
      <c r="BO104" s="57">
        <v>0</v>
      </c>
      <c r="BP104" s="57">
        <v>0</v>
      </c>
      <c r="BQ104" s="80"/>
      <c r="BR104" s="57">
        <v>0</v>
      </c>
      <c r="BS104" s="57">
        <v>0</v>
      </c>
      <c r="BT104" s="57">
        <v>0</v>
      </c>
      <c r="BU104" s="57">
        <v>0</v>
      </c>
      <c r="BV104" s="57">
        <v>0</v>
      </c>
      <c r="BW104" s="80"/>
      <c r="BX104" s="57">
        <v>0</v>
      </c>
      <c r="BY104" s="57">
        <v>0</v>
      </c>
      <c r="BZ104" s="57">
        <v>0</v>
      </c>
      <c r="CA104" s="57">
        <v>0</v>
      </c>
      <c r="CB104" s="57">
        <v>0</v>
      </c>
      <c r="CC104" s="80"/>
      <c r="CD104" s="57">
        <v>0</v>
      </c>
      <c r="CE104" s="57">
        <v>0</v>
      </c>
      <c r="CF104" s="57">
        <v>0</v>
      </c>
      <c r="CG104" s="57">
        <v>0</v>
      </c>
      <c r="CH104" s="57">
        <v>0</v>
      </c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</row>
    <row r="105" spans="1:98" s="117" customFormat="1" x14ac:dyDescent="0.2">
      <c r="A105" s="116" t="s">
        <v>208</v>
      </c>
      <c r="B105" s="93">
        <v>3822</v>
      </c>
      <c r="C105" s="62"/>
      <c r="D105" s="93">
        <v>13538</v>
      </c>
      <c r="E105" s="93">
        <v>3168</v>
      </c>
      <c r="F105" s="93">
        <v>2704</v>
      </c>
      <c r="G105" s="93">
        <v>3841</v>
      </c>
      <c r="H105" s="93">
        <v>3825</v>
      </c>
      <c r="I105" s="62"/>
      <c r="J105" s="93">
        <v>16571</v>
      </c>
      <c r="K105" s="93">
        <v>3449</v>
      </c>
      <c r="L105" s="93">
        <v>4857</v>
      </c>
      <c r="M105" s="93">
        <v>4108</v>
      </c>
      <c r="N105" s="93">
        <v>4157</v>
      </c>
      <c r="O105" s="62"/>
      <c r="P105" s="93">
        <v>13011</v>
      </c>
      <c r="Q105" s="93">
        <v>4227</v>
      </c>
      <c r="R105" s="93">
        <v>2061</v>
      </c>
      <c r="S105" s="93">
        <v>3660</v>
      </c>
      <c r="T105" s="93">
        <v>3063</v>
      </c>
      <c r="U105" s="62"/>
      <c r="V105" s="93">
        <v>20500</v>
      </c>
      <c r="W105" s="93">
        <v>2845</v>
      </c>
      <c r="X105" s="93">
        <v>5538</v>
      </c>
      <c r="Y105" s="93">
        <v>6039</v>
      </c>
      <c r="Z105" s="93">
        <v>6078</v>
      </c>
      <c r="AA105" s="62"/>
      <c r="AB105" s="93">
        <v>18813</v>
      </c>
      <c r="AC105" s="93">
        <v>5853</v>
      </c>
      <c r="AD105" s="93">
        <v>5163</v>
      </c>
      <c r="AE105" s="93">
        <v>4533</v>
      </c>
      <c r="AF105" s="93">
        <v>3264</v>
      </c>
      <c r="AG105" s="62"/>
      <c r="AH105" s="93">
        <v>12283</v>
      </c>
      <c r="AI105" s="93">
        <v>2912</v>
      </c>
      <c r="AJ105" s="93">
        <v>3331</v>
      </c>
      <c r="AK105" s="93">
        <v>2678</v>
      </c>
      <c r="AL105" s="93">
        <v>3362</v>
      </c>
      <c r="AM105" s="62"/>
      <c r="AN105" s="93">
        <v>17476</v>
      </c>
      <c r="AO105" s="93">
        <v>3652</v>
      </c>
      <c r="AP105" s="93">
        <v>3722</v>
      </c>
      <c r="AQ105" s="93">
        <v>4370</v>
      </c>
      <c r="AR105" s="93">
        <v>5732</v>
      </c>
      <c r="AS105" s="62"/>
      <c r="AT105" s="93">
        <v>18876</v>
      </c>
      <c r="AU105" s="93">
        <v>4992</v>
      </c>
      <c r="AV105" s="93">
        <v>4751</v>
      </c>
      <c r="AW105" s="93">
        <v>5121</v>
      </c>
      <c r="AX105" s="93">
        <v>4012</v>
      </c>
      <c r="AY105" s="62"/>
      <c r="AZ105" s="93">
        <v>13294</v>
      </c>
      <c r="BA105" s="93">
        <v>3536</v>
      </c>
      <c r="BB105" s="93">
        <v>3526</v>
      </c>
      <c r="BC105" s="93">
        <v>3768</v>
      </c>
      <c r="BD105" s="93">
        <v>2464</v>
      </c>
      <c r="BE105" s="37"/>
      <c r="BF105" s="93">
        <v>11669</v>
      </c>
      <c r="BG105" s="93">
        <v>2612</v>
      </c>
      <c r="BH105" s="93">
        <v>2822</v>
      </c>
      <c r="BI105" s="93">
        <v>3142</v>
      </c>
      <c r="BJ105" s="93">
        <v>3093</v>
      </c>
      <c r="BK105" s="62"/>
      <c r="BL105" s="93">
        <v>3800</v>
      </c>
      <c r="BM105" s="93">
        <v>3800</v>
      </c>
      <c r="BN105" s="57">
        <v>0</v>
      </c>
      <c r="BO105" s="57">
        <v>0</v>
      </c>
      <c r="BP105" s="57">
        <v>0</v>
      </c>
      <c r="BQ105" s="80"/>
      <c r="BR105" s="57">
        <v>0</v>
      </c>
      <c r="BS105" s="57">
        <v>0</v>
      </c>
      <c r="BT105" s="57">
        <v>0</v>
      </c>
      <c r="BU105" s="57">
        <v>0</v>
      </c>
      <c r="BV105" s="57">
        <v>0</v>
      </c>
      <c r="BW105" s="80"/>
      <c r="BX105" s="57">
        <v>0</v>
      </c>
      <c r="BY105" s="57">
        <v>0</v>
      </c>
      <c r="BZ105" s="57">
        <v>0</v>
      </c>
      <c r="CA105" s="57">
        <v>0</v>
      </c>
      <c r="CB105" s="57">
        <v>0</v>
      </c>
      <c r="CC105" s="80"/>
      <c r="CD105" s="57">
        <v>0</v>
      </c>
      <c r="CE105" s="57">
        <v>0</v>
      </c>
      <c r="CF105" s="57">
        <v>0</v>
      </c>
      <c r="CG105" s="57">
        <v>0</v>
      </c>
      <c r="CH105" s="57">
        <v>0</v>
      </c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</row>
    <row r="106" spans="1:98" s="117" customFormat="1" x14ac:dyDescent="0.2">
      <c r="A106" s="36" t="s">
        <v>444</v>
      </c>
      <c r="B106" s="38">
        <v>2922</v>
      </c>
      <c r="C106" s="62"/>
      <c r="D106" s="38">
        <v>11588</v>
      </c>
      <c r="E106" s="38">
        <v>2929</v>
      </c>
      <c r="F106" s="38">
        <v>2932</v>
      </c>
      <c r="G106" s="38">
        <v>2914</v>
      </c>
      <c r="H106" s="38">
        <v>2813</v>
      </c>
      <c r="I106" s="62"/>
      <c r="J106" s="38">
        <v>10624</v>
      </c>
      <c r="K106" s="38">
        <v>2610</v>
      </c>
      <c r="L106" s="38">
        <v>2727</v>
      </c>
      <c r="M106" s="38">
        <v>2637</v>
      </c>
      <c r="N106" s="38">
        <v>2650</v>
      </c>
      <c r="O106" s="62"/>
      <c r="P106" s="38">
        <v>10335</v>
      </c>
      <c r="Q106" s="38">
        <v>2208</v>
      </c>
      <c r="R106" s="38">
        <v>2800</v>
      </c>
      <c r="S106" s="38">
        <v>3126</v>
      </c>
      <c r="T106" s="38">
        <v>2201</v>
      </c>
      <c r="U106" s="62"/>
      <c r="V106" s="38">
        <v>7816</v>
      </c>
      <c r="W106" s="38">
        <v>1949</v>
      </c>
      <c r="X106" s="38">
        <v>1941</v>
      </c>
      <c r="Y106" s="38">
        <v>1954</v>
      </c>
      <c r="Z106" s="38">
        <v>1972</v>
      </c>
      <c r="AA106" s="62"/>
      <c r="AB106" s="38">
        <v>8171</v>
      </c>
      <c r="AC106" s="38">
        <v>1990</v>
      </c>
      <c r="AD106" s="38">
        <v>2002</v>
      </c>
      <c r="AE106" s="38">
        <v>2037</v>
      </c>
      <c r="AF106" s="38">
        <v>2142</v>
      </c>
      <c r="AG106" s="62"/>
      <c r="AH106" s="38">
        <v>9287</v>
      </c>
      <c r="AI106" s="38">
        <v>2192</v>
      </c>
      <c r="AJ106" s="38">
        <v>2279</v>
      </c>
      <c r="AK106" s="38">
        <v>2327</v>
      </c>
      <c r="AL106" s="38">
        <v>2489</v>
      </c>
      <c r="AM106" s="62"/>
      <c r="AN106" s="38">
        <v>2302</v>
      </c>
      <c r="AO106" s="38">
        <v>2302</v>
      </c>
      <c r="AP106" s="38"/>
      <c r="AQ106" s="38"/>
      <c r="AR106" s="38"/>
      <c r="AS106" s="62"/>
      <c r="AT106" s="93"/>
      <c r="AU106" s="93"/>
      <c r="AV106" s="93"/>
      <c r="AW106" s="93"/>
      <c r="AX106" s="93"/>
      <c r="AY106" s="62"/>
      <c r="AZ106" s="93"/>
      <c r="BA106" s="93"/>
      <c r="BB106" s="93"/>
      <c r="BC106" s="93"/>
      <c r="BD106" s="93"/>
      <c r="BE106" s="37"/>
      <c r="BF106" s="93"/>
      <c r="BG106" s="93"/>
      <c r="BH106" s="93"/>
      <c r="BI106" s="93"/>
      <c r="BJ106" s="93"/>
      <c r="BK106" s="62"/>
      <c r="BL106" s="93"/>
      <c r="BM106" s="93"/>
      <c r="BN106" s="57"/>
      <c r="BO106" s="57"/>
      <c r="BP106" s="57"/>
      <c r="BQ106" s="80"/>
      <c r="BR106" s="57"/>
      <c r="BS106" s="57"/>
      <c r="BT106" s="57"/>
      <c r="BU106" s="57"/>
      <c r="BV106" s="57"/>
      <c r="BW106" s="80"/>
      <c r="BX106" s="57"/>
      <c r="BY106" s="57"/>
      <c r="BZ106" s="57"/>
      <c r="CA106" s="57"/>
      <c r="CB106" s="57"/>
      <c r="CC106" s="80"/>
      <c r="CD106" s="57"/>
      <c r="CE106" s="57"/>
      <c r="CF106" s="57"/>
      <c r="CG106" s="57"/>
      <c r="CH106" s="57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</row>
    <row r="107" spans="1:98" s="117" customFormat="1" x14ac:dyDescent="0.2">
      <c r="A107" s="36" t="s">
        <v>422</v>
      </c>
      <c r="B107" s="38">
        <v>702719</v>
      </c>
      <c r="C107" s="62"/>
      <c r="D107" s="38">
        <v>2854272</v>
      </c>
      <c r="E107" s="38">
        <v>845032</v>
      </c>
      <c r="F107" s="38">
        <v>486653</v>
      </c>
      <c r="G107" s="38">
        <v>653696</v>
      </c>
      <c r="H107" s="38">
        <v>868891</v>
      </c>
      <c r="I107" s="62"/>
      <c r="J107" s="38">
        <v>3665055</v>
      </c>
      <c r="K107" s="38">
        <v>1064943</v>
      </c>
      <c r="L107" s="38">
        <v>929531</v>
      </c>
      <c r="M107" s="38">
        <v>854680</v>
      </c>
      <c r="N107" s="38">
        <v>815901</v>
      </c>
      <c r="O107" s="62"/>
      <c r="P107" s="38">
        <v>3939289</v>
      </c>
      <c r="Q107" s="38">
        <v>1250414</v>
      </c>
      <c r="R107" s="38">
        <v>863828</v>
      </c>
      <c r="S107" s="38">
        <v>884363</v>
      </c>
      <c r="T107" s="38">
        <v>940684</v>
      </c>
      <c r="U107" s="62"/>
      <c r="V107" s="38">
        <v>2451684</v>
      </c>
      <c r="W107" s="38">
        <v>421600</v>
      </c>
      <c r="X107" s="38">
        <v>567753</v>
      </c>
      <c r="Y107" s="38">
        <v>730592</v>
      </c>
      <c r="Z107" s="38">
        <v>731739</v>
      </c>
      <c r="AA107" s="62"/>
      <c r="AB107" s="38">
        <v>2449230</v>
      </c>
      <c r="AC107" s="38">
        <v>728718</v>
      </c>
      <c r="AD107" s="38">
        <v>636570</v>
      </c>
      <c r="AE107" s="38">
        <v>521511</v>
      </c>
      <c r="AF107" s="38">
        <v>562431</v>
      </c>
      <c r="AG107" s="62"/>
      <c r="AH107" s="38">
        <v>1822112</v>
      </c>
      <c r="AI107" s="38">
        <v>468578</v>
      </c>
      <c r="AJ107" s="38">
        <v>504522</v>
      </c>
      <c r="AK107" s="38">
        <v>384929</v>
      </c>
      <c r="AL107" s="38">
        <v>464083</v>
      </c>
      <c r="AM107" s="62"/>
      <c r="AN107" s="38">
        <v>2157858</v>
      </c>
      <c r="AO107" s="38">
        <v>531747</v>
      </c>
      <c r="AP107" s="38">
        <v>527775</v>
      </c>
      <c r="AQ107" s="38">
        <v>557518</v>
      </c>
      <c r="AR107" s="38">
        <v>540818</v>
      </c>
      <c r="AS107" s="62"/>
      <c r="AT107" s="38">
        <v>1756673</v>
      </c>
      <c r="AU107" s="38">
        <v>421033</v>
      </c>
      <c r="AV107" s="38">
        <v>479688</v>
      </c>
      <c r="AW107" s="38">
        <v>457255</v>
      </c>
      <c r="AX107" s="38">
        <v>398697</v>
      </c>
      <c r="AY107" s="37"/>
      <c r="AZ107" s="38">
        <v>1780320</v>
      </c>
      <c r="BA107" s="38">
        <v>473190</v>
      </c>
      <c r="BB107" s="38">
        <v>405013</v>
      </c>
      <c r="BC107" s="38">
        <v>436880</v>
      </c>
      <c r="BD107" s="38">
        <v>465237</v>
      </c>
      <c r="BE107" s="37"/>
      <c r="BF107" s="38">
        <v>1785981</v>
      </c>
      <c r="BG107" s="38">
        <v>471878</v>
      </c>
      <c r="BH107" s="38">
        <v>465441</v>
      </c>
      <c r="BI107" s="38">
        <v>428376</v>
      </c>
      <c r="BJ107" s="38">
        <v>420286</v>
      </c>
      <c r="BK107" s="37"/>
      <c r="BL107" s="38">
        <v>362580</v>
      </c>
      <c r="BM107" s="38">
        <v>362580</v>
      </c>
      <c r="BN107" s="57">
        <v>0</v>
      </c>
      <c r="BO107" s="57">
        <v>0</v>
      </c>
      <c r="BP107" s="57">
        <v>0</v>
      </c>
      <c r="BQ107" s="78"/>
      <c r="BR107" s="57">
        <v>0</v>
      </c>
      <c r="BS107" s="57">
        <v>0</v>
      </c>
      <c r="BT107" s="57">
        <v>0</v>
      </c>
      <c r="BU107" s="57">
        <v>0</v>
      </c>
      <c r="BV107" s="57">
        <v>0</v>
      </c>
      <c r="BW107" s="78"/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78"/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</row>
    <row r="108" spans="1:98" s="117" customFormat="1" x14ac:dyDescent="0.2">
      <c r="A108" s="89" t="s">
        <v>99</v>
      </c>
      <c r="B108" s="49">
        <v>-24912</v>
      </c>
      <c r="C108" s="62"/>
      <c r="D108" s="49">
        <v>-218349</v>
      </c>
      <c r="E108" s="49">
        <v>-359296</v>
      </c>
      <c r="F108" s="49">
        <v>-169677</v>
      </c>
      <c r="G108" s="49">
        <v>-32943</v>
      </c>
      <c r="H108" s="49">
        <v>343567</v>
      </c>
      <c r="I108" s="62"/>
      <c r="J108" s="49">
        <v>-366818</v>
      </c>
      <c r="K108" s="49">
        <v>-654060</v>
      </c>
      <c r="L108" s="49">
        <v>191518</v>
      </c>
      <c r="M108" s="49">
        <v>20940</v>
      </c>
      <c r="N108" s="49">
        <v>74784</v>
      </c>
      <c r="O108" s="62"/>
      <c r="P108" s="49">
        <v>-334341</v>
      </c>
      <c r="Q108" s="49">
        <v>66490</v>
      </c>
      <c r="R108" s="49">
        <v>52818</v>
      </c>
      <c r="S108" s="49">
        <v>-616500</v>
      </c>
      <c r="T108" s="49">
        <v>162851</v>
      </c>
      <c r="U108" s="62"/>
      <c r="V108" s="49">
        <v>230810</v>
      </c>
      <c r="W108" s="49">
        <v>-166134</v>
      </c>
      <c r="X108" s="49">
        <v>-30549</v>
      </c>
      <c r="Y108" s="49">
        <v>239840</v>
      </c>
      <c r="Z108" s="49">
        <v>187653</v>
      </c>
      <c r="AA108" s="62"/>
      <c r="AB108" s="49">
        <v>419244</v>
      </c>
      <c r="AC108" s="49">
        <v>169952</v>
      </c>
      <c r="AD108" s="49">
        <v>107737</v>
      </c>
      <c r="AE108" s="49">
        <v>64404</v>
      </c>
      <c r="AF108" s="49">
        <v>77151</v>
      </c>
      <c r="AG108" s="62"/>
      <c r="AH108" s="49">
        <v>127427</v>
      </c>
      <c r="AI108" s="49">
        <v>52099</v>
      </c>
      <c r="AJ108" s="49">
        <v>9306</v>
      </c>
      <c r="AK108" s="49">
        <v>12802</v>
      </c>
      <c r="AL108" s="49">
        <v>53220</v>
      </c>
      <c r="AM108" s="62"/>
      <c r="AN108" s="49">
        <v>418193</v>
      </c>
      <c r="AO108" s="49">
        <v>66848</v>
      </c>
      <c r="AP108" s="49">
        <v>88570</v>
      </c>
      <c r="AQ108" s="49">
        <v>123941</v>
      </c>
      <c r="AR108" s="49">
        <v>138834</v>
      </c>
      <c r="AS108" s="62"/>
      <c r="AT108" s="49">
        <v>105448</v>
      </c>
      <c r="AU108" s="49">
        <v>-19554</v>
      </c>
      <c r="AV108" s="49">
        <v>25013</v>
      </c>
      <c r="AW108" s="49">
        <v>60786</v>
      </c>
      <c r="AX108" s="49">
        <v>39203</v>
      </c>
      <c r="AY108" s="62"/>
      <c r="AZ108" s="49">
        <v>350684</v>
      </c>
      <c r="BA108" s="49">
        <v>159248</v>
      </c>
      <c r="BB108" s="49">
        <v>44262</v>
      </c>
      <c r="BC108" s="49">
        <v>57581</v>
      </c>
      <c r="BD108" s="49">
        <v>89593</v>
      </c>
      <c r="BE108" s="37"/>
      <c r="BF108" s="49">
        <v>241189</v>
      </c>
      <c r="BG108" s="49">
        <v>82250</v>
      </c>
      <c r="BH108" s="49">
        <v>58582</v>
      </c>
      <c r="BI108" s="49">
        <v>32924</v>
      </c>
      <c r="BJ108" s="49">
        <v>67433</v>
      </c>
      <c r="BK108" s="62"/>
      <c r="BL108" s="49">
        <v>115666</v>
      </c>
      <c r="BM108" s="49">
        <v>115666</v>
      </c>
      <c r="BN108" s="92">
        <v>0</v>
      </c>
      <c r="BO108" s="92">
        <v>0</v>
      </c>
      <c r="BP108" s="92">
        <v>0</v>
      </c>
      <c r="BQ108" s="80"/>
      <c r="BR108" s="92">
        <v>0</v>
      </c>
      <c r="BS108" s="92">
        <v>0</v>
      </c>
      <c r="BT108" s="92">
        <v>0</v>
      </c>
      <c r="BU108" s="92">
        <v>0</v>
      </c>
      <c r="BV108" s="92">
        <v>0</v>
      </c>
      <c r="BW108" s="80"/>
      <c r="BX108" s="92">
        <v>0</v>
      </c>
      <c r="BY108" s="92">
        <v>0</v>
      </c>
      <c r="BZ108" s="92">
        <v>0</v>
      </c>
      <c r="CA108" s="92">
        <v>0</v>
      </c>
      <c r="CB108" s="92">
        <v>0</v>
      </c>
      <c r="CC108" s="80"/>
      <c r="CD108" s="92">
        <v>0</v>
      </c>
      <c r="CE108" s="92">
        <v>0</v>
      </c>
      <c r="CF108" s="92">
        <v>0</v>
      </c>
      <c r="CG108" s="92">
        <v>0</v>
      </c>
      <c r="CH108" s="92">
        <v>0</v>
      </c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</row>
    <row r="109" spans="1:98" s="90" customFormat="1" x14ac:dyDescent="0.2">
      <c r="A109" s="36" t="s">
        <v>100</v>
      </c>
      <c r="B109" s="38">
        <v>50827</v>
      </c>
      <c r="C109" s="37"/>
      <c r="D109" s="38">
        <v>240158</v>
      </c>
      <c r="E109" s="38">
        <v>76369</v>
      </c>
      <c r="F109" s="38">
        <v>63261</v>
      </c>
      <c r="G109" s="38">
        <v>54632</v>
      </c>
      <c r="H109" s="38">
        <v>45896</v>
      </c>
      <c r="I109" s="37"/>
      <c r="J109" s="38">
        <v>345051</v>
      </c>
      <c r="K109" s="38">
        <v>76514</v>
      </c>
      <c r="L109" s="38">
        <v>93532</v>
      </c>
      <c r="M109" s="38">
        <v>92043</v>
      </c>
      <c r="N109" s="38">
        <v>82962</v>
      </c>
      <c r="O109" s="37"/>
      <c r="P109" s="38">
        <v>387341</v>
      </c>
      <c r="Q109" s="38">
        <v>101433</v>
      </c>
      <c r="R109" s="38">
        <v>102640</v>
      </c>
      <c r="S109" s="38">
        <v>85315</v>
      </c>
      <c r="T109" s="38">
        <v>97953</v>
      </c>
      <c r="U109" s="37"/>
      <c r="V109" s="38">
        <v>368609</v>
      </c>
      <c r="W109" s="38">
        <v>94248</v>
      </c>
      <c r="X109" s="38">
        <v>99879</v>
      </c>
      <c r="Y109" s="38">
        <v>87761</v>
      </c>
      <c r="Z109" s="38">
        <v>86721</v>
      </c>
      <c r="AA109" s="37"/>
      <c r="AB109" s="38">
        <v>401462</v>
      </c>
      <c r="AC109" s="38">
        <v>106164</v>
      </c>
      <c r="AD109" s="38">
        <v>108375</v>
      </c>
      <c r="AE109" s="38">
        <v>95413</v>
      </c>
      <c r="AF109" s="38">
        <v>91510</v>
      </c>
      <c r="AG109" s="37"/>
      <c r="AH109" s="38">
        <v>336549</v>
      </c>
      <c r="AI109" s="38">
        <v>86110</v>
      </c>
      <c r="AJ109" s="38">
        <v>101097</v>
      </c>
      <c r="AK109" s="38">
        <v>73177</v>
      </c>
      <c r="AL109" s="38">
        <v>76165</v>
      </c>
      <c r="AM109" s="37"/>
      <c r="AN109" s="38">
        <v>352984</v>
      </c>
      <c r="AO109" s="38">
        <v>92201</v>
      </c>
      <c r="AP109" s="38">
        <v>89077</v>
      </c>
      <c r="AQ109" s="38">
        <v>91124</v>
      </c>
      <c r="AR109" s="38">
        <v>80582</v>
      </c>
      <c r="AS109" s="37"/>
      <c r="AT109" s="38">
        <v>364272</v>
      </c>
      <c r="AU109" s="38">
        <v>89425</v>
      </c>
      <c r="AV109" s="38">
        <v>101287</v>
      </c>
      <c r="AW109" s="38">
        <v>89483</v>
      </c>
      <c r="AX109" s="38">
        <v>84077</v>
      </c>
      <c r="AY109" s="37"/>
      <c r="AZ109" s="38">
        <v>357015</v>
      </c>
      <c r="BA109" s="38">
        <v>97383</v>
      </c>
      <c r="BB109" s="38">
        <v>85572</v>
      </c>
      <c r="BC109" s="38">
        <v>85384</v>
      </c>
      <c r="BD109" s="38">
        <v>88676</v>
      </c>
      <c r="BE109" s="37"/>
      <c r="BF109" s="38">
        <v>363238</v>
      </c>
      <c r="BG109" s="38">
        <v>92472</v>
      </c>
      <c r="BH109" s="38">
        <v>88232</v>
      </c>
      <c r="BI109" s="38">
        <v>99650</v>
      </c>
      <c r="BJ109" s="38">
        <v>82884</v>
      </c>
      <c r="BK109" s="37"/>
      <c r="BL109" s="38">
        <v>40441</v>
      </c>
      <c r="BM109" s="38">
        <v>40441</v>
      </c>
      <c r="BN109" s="57">
        <v>0</v>
      </c>
      <c r="BO109" s="57">
        <v>0</v>
      </c>
      <c r="BP109" s="57">
        <v>0</v>
      </c>
      <c r="BQ109" s="78"/>
      <c r="BR109" s="57">
        <v>0</v>
      </c>
      <c r="BS109" s="57">
        <v>0</v>
      </c>
      <c r="BT109" s="57">
        <v>0</v>
      </c>
      <c r="BU109" s="57">
        <v>0</v>
      </c>
      <c r="BV109" s="57">
        <v>0</v>
      </c>
      <c r="BW109" s="78"/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78"/>
      <c r="CD109" s="57">
        <v>0</v>
      </c>
      <c r="CE109" s="57">
        <v>0</v>
      </c>
      <c r="CF109" s="57">
        <v>0</v>
      </c>
      <c r="CG109" s="57">
        <v>0</v>
      </c>
      <c r="CH109" s="57">
        <v>0</v>
      </c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</row>
    <row r="110" spans="1:98" s="179" customFormat="1" x14ac:dyDescent="0.2">
      <c r="A110" s="188" t="s">
        <v>437</v>
      </c>
      <c r="B110" s="42"/>
      <c r="C110" s="41"/>
      <c r="D110" s="42">
        <v>522887</v>
      </c>
      <c r="E110" s="42">
        <v>522744</v>
      </c>
      <c r="F110" s="42"/>
      <c r="G110" s="42">
        <v>143</v>
      </c>
      <c r="H110" s="42"/>
      <c r="I110" s="41"/>
      <c r="J110" s="42">
        <v>1012647</v>
      </c>
      <c r="K110" s="42">
        <v>1012575</v>
      </c>
      <c r="L110" s="42"/>
      <c r="M110" s="42">
        <v>72</v>
      </c>
      <c r="N110" s="42"/>
      <c r="O110" s="41"/>
      <c r="P110" s="42">
        <v>1273430</v>
      </c>
      <c r="Q110" s="42">
        <v>484212</v>
      </c>
      <c r="R110" s="42">
        <v>-4225</v>
      </c>
      <c r="S110" s="42">
        <v>764774</v>
      </c>
      <c r="T110" s="42">
        <v>28669</v>
      </c>
      <c r="U110" s="41"/>
      <c r="V110" s="42">
        <v>11181</v>
      </c>
      <c r="W110" s="42">
        <v>6690</v>
      </c>
      <c r="X110" s="42">
        <v>177</v>
      </c>
      <c r="Y110" s="42">
        <v>4264</v>
      </c>
      <c r="Z110" s="42">
        <v>50</v>
      </c>
      <c r="AA110" s="41"/>
      <c r="AB110" s="42">
        <v>652</v>
      </c>
      <c r="AC110" s="42">
        <v>565</v>
      </c>
      <c r="AD110" s="42">
        <v>81</v>
      </c>
      <c r="AE110" s="42">
        <v>6</v>
      </c>
      <c r="AF110" s="42"/>
      <c r="AG110" s="41"/>
      <c r="AH110" s="42">
        <v>6161</v>
      </c>
      <c r="AI110" s="42">
        <v>6999</v>
      </c>
      <c r="AJ110" s="42">
        <v>212</v>
      </c>
      <c r="AK110" s="42">
        <v>-1050</v>
      </c>
      <c r="AL110" s="42"/>
      <c r="AM110" s="41"/>
      <c r="AN110" s="42">
        <v>-250</v>
      </c>
      <c r="AO110" s="42">
        <v>-250</v>
      </c>
      <c r="AP110" s="42"/>
      <c r="AQ110" s="42"/>
      <c r="AR110" s="42"/>
      <c r="AS110" s="41"/>
      <c r="AT110" s="42"/>
      <c r="AU110" s="42"/>
      <c r="AV110" s="42"/>
      <c r="AW110" s="42"/>
      <c r="AX110" s="42"/>
      <c r="AY110" s="41"/>
      <c r="AZ110" s="42">
        <v>1284</v>
      </c>
      <c r="BA110" s="42">
        <v>1284</v>
      </c>
      <c r="BB110" s="42">
        <v>0</v>
      </c>
      <c r="BC110" s="42">
        <v>0</v>
      </c>
      <c r="BD110" s="42">
        <v>0</v>
      </c>
      <c r="BE110" s="37"/>
      <c r="BF110" s="42">
        <v>7353</v>
      </c>
      <c r="BG110" s="42">
        <v>0</v>
      </c>
      <c r="BH110" s="42">
        <v>7352</v>
      </c>
      <c r="BI110" s="42">
        <v>0</v>
      </c>
      <c r="BJ110" s="42">
        <v>0</v>
      </c>
      <c r="BK110" s="41"/>
      <c r="BL110" s="42">
        <v>0</v>
      </c>
      <c r="BM110" s="42">
        <v>0</v>
      </c>
      <c r="BN110" s="176">
        <v>0</v>
      </c>
      <c r="BO110" s="176">
        <v>0</v>
      </c>
      <c r="BP110" s="176">
        <v>0</v>
      </c>
      <c r="BQ110" s="103"/>
      <c r="BR110" s="176">
        <v>0</v>
      </c>
      <c r="BS110" s="176">
        <v>0</v>
      </c>
      <c r="BT110" s="176">
        <v>0</v>
      </c>
      <c r="BU110" s="176">
        <v>0</v>
      </c>
      <c r="BV110" s="176">
        <v>0</v>
      </c>
      <c r="BW110" s="103"/>
      <c r="BX110" s="176">
        <v>0</v>
      </c>
      <c r="BY110" s="176">
        <v>0</v>
      </c>
      <c r="BZ110" s="176">
        <v>0</v>
      </c>
      <c r="CA110" s="176">
        <v>0</v>
      </c>
      <c r="CB110" s="176">
        <v>0</v>
      </c>
      <c r="CC110" s="103"/>
      <c r="CD110" s="176">
        <v>0</v>
      </c>
      <c r="CE110" s="176">
        <v>0</v>
      </c>
      <c r="CF110" s="176">
        <v>0</v>
      </c>
      <c r="CG110" s="176">
        <v>0</v>
      </c>
      <c r="CH110" s="176">
        <v>0</v>
      </c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s="117" customFormat="1" x14ac:dyDescent="0.2">
      <c r="A111" s="48" t="s">
        <v>85</v>
      </c>
      <c r="B111" s="49">
        <v>25915</v>
      </c>
      <c r="C111" s="37"/>
      <c r="D111" s="49">
        <v>544696</v>
      </c>
      <c r="E111" s="49">
        <v>239817</v>
      </c>
      <c r="F111" s="49">
        <v>-106416</v>
      </c>
      <c r="G111" s="49">
        <v>21832</v>
      </c>
      <c r="H111" s="49">
        <v>389463</v>
      </c>
      <c r="I111" s="37"/>
      <c r="J111" s="49">
        <v>990880</v>
      </c>
      <c r="K111" s="49">
        <v>435029</v>
      </c>
      <c r="L111" s="49">
        <v>285050</v>
      </c>
      <c r="M111" s="49">
        <v>113055</v>
      </c>
      <c r="N111" s="49">
        <v>157746</v>
      </c>
      <c r="O111" s="37"/>
      <c r="P111" s="49">
        <v>1326430</v>
      </c>
      <c r="Q111" s="49">
        <v>652135</v>
      </c>
      <c r="R111" s="49">
        <v>151233</v>
      </c>
      <c r="S111" s="49">
        <v>233589</v>
      </c>
      <c r="T111" s="49">
        <v>289473</v>
      </c>
      <c r="U111" s="37"/>
      <c r="V111" s="49">
        <v>610600</v>
      </c>
      <c r="W111" s="49">
        <v>-65196</v>
      </c>
      <c r="X111" s="49">
        <v>69507</v>
      </c>
      <c r="Y111" s="49">
        <v>331865</v>
      </c>
      <c r="Z111" s="49">
        <v>274424</v>
      </c>
      <c r="AA111" s="37"/>
      <c r="AB111" s="49">
        <v>821358</v>
      </c>
      <c r="AC111" s="49">
        <v>276681</v>
      </c>
      <c r="AD111" s="49">
        <v>216193</v>
      </c>
      <c r="AE111" s="49">
        <v>159823</v>
      </c>
      <c r="AF111" s="49">
        <v>168661</v>
      </c>
      <c r="AG111" s="37"/>
      <c r="AH111" s="49">
        <v>470137</v>
      </c>
      <c r="AI111" s="49">
        <v>145208</v>
      </c>
      <c r="AJ111" s="49">
        <v>110615</v>
      </c>
      <c r="AK111" s="49">
        <v>84929</v>
      </c>
      <c r="AL111" s="49">
        <v>129385</v>
      </c>
      <c r="AM111" s="37"/>
      <c r="AN111" s="49">
        <v>770927</v>
      </c>
      <c r="AO111" s="49">
        <v>158799</v>
      </c>
      <c r="AP111" s="49">
        <v>177647</v>
      </c>
      <c r="AQ111" s="49">
        <v>215065</v>
      </c>
      <c r="AR111" s="49">
        <v>219416</v>
      </c>
      <c r="AS111" s="37"/>
      <c r="AT111" s="49">
        <v>469720</v>
      </c>
      <c r="AU111" s="49">
        <v>69871</v>
      </c>
      <c r="AV111" s="49">
        <v>126300</v>
      </c>
      <c r="AW111" s="49">
        <v>150269</v>
      </c>
      <c r="AX111" s="49">
        <v>123280</v>
      </c>
      <c r="AY111" s="37"/>
      <c r="AZ111" s="49">
        <v>708983</v>
      </c>
      <c r="BA111" s="49">
        <v>257915</v>
      </c>
      <c r="BB111" s="49">
        <v>129834</v>
      </c>
      <c r="BC111" s="49">
        <v>142965</v>
      </c>
      <c r="BD111" s="49">
        <v>178269</v>
      </c>
      <c r="BE111" s="37"/>
      <c r="BF111" s="49">
        <v>611779</v>
      </c>
      <c r="BG111" s="49">
        <v>174722</v>
      </c>
      <c r="BH111" s="49">
        <v>154166</v>
      </c>
      <c r="BI111" s="49">
        <v>132574</v>
      </c>
      <c r="BJ111" s="49">
        <v>150317</v>
      </c>
      <c r="BK111" s="62"/>
      <c r="BL111" s="49">
        <v>156107</v>
      </c>
      <c r="BM111" s="49">
        <v>156107</v>
      </c>
      <c r="BN111" s="92">
        <v>0</v>
      </c>
      <c r="BO111" s="92">
        <v>0</v>
      </c>
      <c r="BP111" s="92">
        <v>0</v>
      </c>
      <c r="BQ111" s="80"/>
      <c r="BR111" s="92">
        <v>0</v>
      </c>
      <c r="BS111" s="92">
        <v>0</v>
      </c>
      <c r="BT111" s="92">
        <v>0</v>
      </c>
      <c r="BU111" s="92">
        <v>0</v>
      </c>
      <c r="BV111" s="92">
        <v>0</v>
      </c>
      <c r="BW111" s="80"/>
      <c r="BX111" s="92">
        <v>0</v>
      </c>
      <c r="BY111" s="92">
        <v>0</v>
      </c>
      <c r="BZ111" s="92">
        <v>0</v>
      </c>
      <c r="CA111" s="92">
        <v>0</v>
      </c>
      <c r="CB111" s="92">
        <v>0</v>
      </c>
      <c r="CC111" s="80"/>
      <c r="CD111" s="92">
        <v>0</v>
      </c>
      <c r="CE111" s="92">
        <v>0</v>
      </c>
      <c r="CF111" s="92">
        <v>0</v>
      </c>
      <c r="CG111" s="92">
        <v>0</v>
      </c>
      <c r="CH111" s="92">
        <v>0</v>
      </c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</row>
    <row r="112" spans="1:98" s="117" customFormat="1" x14ac:dyDescent="0.2">
      <c r="A112" s="48" t="s">
        <v>101</v>
      </c>
      <c r="B112" s="49">
        <v>151169</v>
      </c>
      <c r="C112" s="62"/>
      <c r="D112" s="49">
        <v>622976</v>
      </c>
      <c r="E112" s="49">
        <v>174685</v>
      </c>
      <c r="F112" s="49">
        <v>148969</v>
      </c>
      <c r="G112" s="49">
        <v>175126.41009999998</v>
      </c>
      <c r="H112" s="49">
        <v>124195.35028</v>
      </c>
      <c r="I112" s="62"/>
      <c r="J112" s="49">
        <v>870861</v>
      </c>
      <c r="K112" s="49">
        <v>225600</v>
      </c>
      <c r="L112" s="49">
        <v>168823</v>
      </c>
      <c r="M112" s="49">
        <v>330728</v>
      </c>
      <c r="N112" s="49">
        <v>145710.6</v>
      </c>
      <c r="O112" s="62"/>
      <c r="P112" s="49">
        <v>777696</v>
      </c>
      <c r="Q112" s="49">
        <v>220211</v>
      </c>
      <c r="R112" s="49">
        <v>212603.58587000007</v>
      </c>
      <c r="S112" s="49">
        <v>178506.53873000003</v>
      </c>
      <c r="T112" s="49">
        <v>166375.29999999999</v>
      </c>
      <c r="U112" s="62"/>
      <c r="V112" s="49">
        <v>609137</v>
      </c>
      <c r="W112" s="49">
        <v>190656.6</v>
      </c>
      <c r="X112" s="49">
        <v>146903</v>
      </c>
      <c r="Y112" s="49">
        <v>141704</v>
      </c>
      <c r="Z112" s="49">
        <v>129873</v>
      </c>
      <c r="AA112" s="62"/>
      <c r="AB112" s="49">
        <v>452824.50403000001</v>
      </c>
      <c r="AC112" s="49">
        <v>242480.50403000001</v>
      </c>
      <c r="AD112" s="49">
        <v>73220</v>
      </c>
      <c r="AE112" s="49">
        <v>65255</v>
      </c>
      <c r="AF112" s="49">
        <v>71869.292530000006</v>
      </c>
      <c r="AG112" s="62"/>
      <c r="AH112" s="49">
        <v>613750</v>
      </c>
      <c r="AI112" s="49">
        <v>117877</v>
      </c>
      <c r="AJ112" s="49">
        <v>96388</v>
      </c>
      <c r="AK112" s="49">
        <v>133211</v>
      </c>
      <c r="AL112" s="49">
        <v>266274</v>
      </c>
      <c r="AM112" s="62"/>
      <c r="AN112" s="49">
        <v>410406.7</v>
      </c>
      <c r="AO112" s="49">
        <v>115718.5</v>
      </c>
      <c r="AP112" s="49">
        <v>127676.7</v>
      </c>
      <c r="AQ112" s="49">
        <v>87007.5</v>
      </c>
      <c r="AR112" s="49">
        <v>80004</v>
      </c>
      <c r="AS112" s="62"/>
      <c r="AT112" s="49">
        <v>463112.5</v>
      </c>
      <c r="AU112" s="49">
        <v>167059.80653</v>
      </c>
      <c r="AV112" s="49">
        <v>96602.339940000005</v>
      </c>
      <c r="AW112" s="49">
        <v>114644</v>
      </c>
      <c r="AX112" s="49">
        <v>84806.399999999994</v>
      </c>
      <c r="AY112" s="62"/>
      <c r="AZ112" s="49">
        <v>373411</v>
      </c>
      <c r="BA112" s="49">
        <v>119003</v>
      </c>
      <c r="BB112" s="49">
        <v>115375</v>
      </c>
      <c r="BC112" s="49">
        <v>73607</v>
      </c>
      <c r="BD112" s="49">
        <v>65426</v>
      </c>
      <c r="BE112" s="37"/>
      <c r="BF112" s="49">
        <v>307720</v>
      </c>
      <c r="BG112" s="49">
        <v>92611</v>
      </c>
      <c r="BH112" s="49">
        <v>62345</v>
      </c>
      <c r="BI112" s="49">
        <v>91985</v>
      </c>
      <c r="BJ112" s="49">
        <v>60779</v>
      </c>
      <c r="BK112" s="62"/>
      <c r="BL112" s="49">
        <v>51114</v>
      </c>
      <c r="BM112" s="49">
        <v>51114</v>
      </c>
      <c r="BN112" s="92">
        <v>0</v>
      </c>
      <c r="BO112" s="92">
        <v>0</v>
      </c>
      <c r="BP112" s="92">
        <v>0</v>
      </c>
      <c r="BQ112" s="80"/>
      <c r="BR112" s="92">
        <v>0</v>
      </c>
      <c r="BS112" s="92">
        <v>0</v>
      </c>
      <c r="BT112" s="92">
        <v>0</v>
      </c>
      <c r="BU112" s="92">
        <v>0</v>
      </c>
      <c r="BV112" s="92">
        <v>0</v>
      </c>
      <c r="BW112" s="80"/>
      <c r="BX112" s="92">
        <v>0</v>
      </c>
      <c r="BY112" s="92">
        <v>0</v>
      </c>
      <c r="BZ112" s="92">
        <v>0</v>
      </c>
      <c r="CA112" s="92">
        <v>0</v>
      </c>
      <c r="CB112" s="92">
        <v>0</v>
      </c>
      <c r="CC112" s="80"/>
      <c r="CD112" s="92">
        <v>0</v>
      </c>
      <c r="CE112" s="92">
        <v>0</v>
      </c>
      <c r="CF112" s="92">
        <v>0</v>
      </c>
      <c r="CG112" s="92">
        <v>0</v>
      </c>
      <c r="CH112" s="92">
        <v>0</v>
      </c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</row>
    <row r="113" spans="1:98" s="90" customForma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122"/>
      <c r="W113" s="122"/>
      <c r="X113" s="122"/>
      <c r="Y113" s="122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</row>
    <row r="114" spans="1:98" s="90" customFormat="1" x14ac:dyDescent="0.2">
      <c r="A114" s="89" t="s">
        <v>244</v>
      </c>
      <c r="B114" s="38"/>
      <c r="C114" s="37"/>
      <c r="D114" s="38"/>
      <c r="E114" s="38"/>
      <c r="F114" s="38"/>
      <c r="G114" s="38"/>
      <c r="H114" s="38"/>
      <c r="I114" s="37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7"/>
      <c r="V114" s="201"/>
      <c r="W114" s="201"/>
      <c r="X114" s="201"/>
      <c r="Y114" s="201"/>
      <c r="Z114" s="38"/>
      <c r="AA114" s="37"/>
      <c r="AB114" s="38"/>
      <c r="AC114" s="38"/>
      <c r="AD114" s="38"/>
      <c r="AE114" s="38"/>
      <c r="AF114" s="38"/>
      <c r="AG114" s="37"/>
      <c r="AH114" s="38"/>
      <c r="AI114" s="38"/>
      <c r="AJ114" s="38"/>
      <c r="AK114" s="38"/>
      <c r="AL114" s="38"/>
      <c r="AM114" s="37"/>
      <c r="AN114" s="38"/>
      <c r="AO114" s="38"/>
      <c r="AP114" s="38"/>
      <c r="AQ114" s="38"/>
      <c r="AR114" s="38"/>
      <c r="AS114" s="37"/>
      <c r="AT114" s="38"/>
      <c r="AU114" s="38"/>
      <c r="AV114" s="38"/>
      <c r="AW114" s="38"/>
      <c r="AX114" s="38"/>
      <c r="AY114" s="37"/>
      <c r="AZ114" s="38"/>
      <c r="BA114" s="38"/>
      <c r="BB114" s="38"/>
      <c r="BC114" s="38"/>
      <c r="BD114" s="38"/>
      <c r="BE114" s="37"/>
      <c r="BF114" s="38"/>
      <c r="BG114" s="38"/>
      <c r="BH114" s="38"/>
      <c r="BI114" s="38"/>
      <c r="BJ114" s="38"/>
      <c r="BK114" s="37"/>
      <c r="BL114" s="38"/>
      <c r="BM114" s="38"/>
      <c r="BN114" s="38"/>
      <c r="BO114" s="39"/>
      <c r="BP114" s="39"/>
      <c r="BQ114" s="37"/>
      <c r="BR114" s="48"/>
      <c r="BS114" s="48"/>
      <c r="BT114" s="48"/>
      <c r="BU114" s="48"/>
      <c r="BV114" s="48"/>
      <c r="BW114" s="37"/>
      <c r="BX114" s="48"/>
      <c r="BY114" s="49"/>
      <c r="BZ114" s="48"/>
      <c r="CA114" s="48"/>
      <c r="CB114" s="48"/>
      <c r="CC114" s="37"/>
      <c r="CD114" s="48"/>
      <c r="CE114" s="49"/>
      <c r="CF114" s="48"/>
      <c r="CG114" s="48"/>
      <c r="CH114" s="48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</row>
    <row r="115" spans="1:98" s="117" customFormat="1" x14ac:dyDescent="0.2">
      <c r="A115" s="36" t="s">
        <v>436</v>
      </c>
      <c r="B115" s="38">
        <v>219851</v>
      </c>
      <c r="C115" s="37"/>
      <c r="D115" s="38">
        <v>743250</v>
      </c>
      <c r="E115" s="38">
        <v>196440</v>
      </c>
      <c r="F115" s="38">
        <v>180191</v>
      </c>
      <c r="G115" s="38">
        <v>175673</v>
      </c>
      <c r="H115" s="38">
        <v>190946</v>
      </c>
      <c r="I115" s="37"/>
      <c r="J115" s="38">
        <v>718999</v>
      </c>
      <c r="K115" s="38">
        <v>155718</v>
      </c>
      <c r="L115" s="38">
        <v>181036</v>
      </c>
      <c r="M115" s="38">
        <v>207157</v>
      </c>
      <c r="N115" s="38">
        <v>175088</v>
      </c>
      <c r="O115" s="37"/>
      <c r="P115" s="38">
        <v>648389</v>
      </c>
      <c r="Q115" s="38">
        <v>162938</v>
      </c>
      <c r="R115" s="38">
        <v>165984</v>
      </c>
      <c r="S115" s="38">
        <v>165129</v>
      </c>
      <c r="T115" s="38">
        <v>154338</v>
      </c>
      <c r="U115" s="37"/>
      <c r="V115" s="38">
        <v>598127</v>
      </c>
      <c r="W115" s="38">
        <v>155246</v>
      </c>
      <c r="X115" s="38">
        <v>172683</v>
      </c>
      <c r="Y115" s="38">
        <v>133712</v>
      </c>
      <c r="Z115" s="38">
        <v>136486</v>
      </c>
      <c r="AA115" s="37"/>
      <c r="AB115" s="38">
        <v>497229</v>
      </c>
      <c r="AC115" s="38">
        <v>114975</v>
      </c>
      <c r="AD115" s="38">
        <v>133866</v>
      </c>
      <c r="AE115" s="38">
        <v>123066</v>
      </c>
      <c r="AF115" s="38">
        <v>125322</v>
      </c>
      <c r="AG115" s="37"/>
      <c r="AH115" s="38">
        <v>468708</v>
      </c>
      <c r="AI115" s="38">
        <v>106796</v>
      </c>
      <c r="AJ115" s="38">
        <v>124998</v>
      </c>
      <c r="AK115" s="38">
        <v>120153</v>
      </c>
      <c r="AL115" s="38">
        <v>116761.4047664</v>
      </c>
      <c r="AM115" s="37"/>
      <c r="AN115" s="38">
        <v>444406</v>
      </c>
      <c r="AO115" s="38">
        <v>101437</v>
      </c>
      <c r="AP115" s="38">
        <v>120726</v>
      </c>
      <c r="AQ115" s="38">
        <v>112938</v>
      </c>
      <c r="AR115" s="38">
        <v>109305</v>
      </c>
      <c r="AS115" s="37"/>
      <c r="AT115" s="38">
        <v>603504</v>
      </c>
      <c r="AU115" s="38">
        <v>161846</v>
      </c>
      <c r="AV115" s="38">
        <v>155976</v>
      </c>
      <c r="AW115" s="38">
        <v>145111</v>
      </c>
      <c r="AX115" s="38">
        <v>140571.16002139999</v>
      </c>
      <c r="AY115" s="37"/>
      <c r="AZ115" s="38">
        <v>587844</v>
      </c>
      <c r="BA115" s="38">
        <v>169797</v>
      </c>
      <c r="BB115" s="38">
        <v>153619</v>
      </c>
      <c r="BC115" s="38">
        <v>134852</v>
      </c>
      <c r="BD115" s="38">
        <v>129576</v>
      </c>
      <c r="BE115" s="37"/>
      <c r="BF115" s="38">
        <v>533901</v>
      </c>
      <c r="BG115" s="38">
        <v>138912</v>
      </c>
      <c r="BH115" s="38">
        <v>126441</v>
      </c>
      <c r="BI115" s="38">
        <v>129574</v>
      </c>
      <c r="BJ115" s="38">
        <v>138974</v>
      </c>
      <c r="BK115" s="37"/>
      <c r="BL115" s="38">
        <v>549156</v>
      </c>
      <c r="BM115" s="38">
        <v>162306</v>
      </c>
      <c r="BN115" s="38">
        <v>139135</v>
      </c>
      <c r="BO115" s="39">
        <v>118820</v>
      </c>
      <c r="BP115" s="39">
        <v>128895</v>
      </c>
      <c r="BQ115" s="37"/>
      <c r="BR115" s="39">
        <v>418419</v>
      </c>
      <c r="BS115" s="39">
        <v>154461</v>
      </c>
      <c r="BT115" s="39">
        <v>113905</v>
      </c>
      <c r="BU115" s="39">
        <v>86555</v>
      </c>
      <c r="BV115" s="39">
        <v>63498</v>
      </c>
      <c r="BW115" s="62"/>
      <c r="BX115" s="38">
        <v>311478</v>
      </c>
      <c r="BY115" s="39">
        <v>113513</v>
      </c>
      <c r="BZ115" s="39">
        <v>62414</v>
      </c>
      <c r="CA115" s="38">
        <v>72361</v>
      </c>
      <c r="CB115" s="38">
        <v>63190</v>
      </c>
      <c r="CC115" s="37"/>
      <c r="CD115" s="38">
        <v>665696</v>
      </c>
      <c r="CE115" s="38">
        <v>163307</v>
      </c>
      <c r="CF115" s="38">
        <v>171179</v>
      </c>
      <c r="CG115" s="39">
        <v>182722</v>
      </c>
      <c r="CH115" s="39">
        <v>148488</v>
      </c>
      <c r="CI115" s="37"/>
      <c r="CJ115" s="37"/>
      <c r="CK115" s="37"/>
      <c r="CL115" s="62"/>
      <c r="CM115" s="62"/>
      <c r="CN115" s="62"/>
      <c r="CO115" s="62"/>
      <c r="CP115" s="62"/>
      <c r="CQ115" s="62"/>
      <c r="CR115" s="62"/>
      <c r="CS115" s="62"/>
      <c r="CT115" s="62"/>
    </row>
    <row r="116" spans="1:98" s="117" customFormat="1" x14ac:dyDescent="0.2">
      <c r="A116" s="36" t="s">
        <v>444</v>
      </c>
      <c r="B116" s="38">
        <v>3852</v>
      </c>
      <c r="C116" s="37"/>
      <c r="D116" s="38">
        <v>7614</v>
      </c>
      <c r="E116" s="38">
        <v>3504</v>
      </c>
      <c r="F116" s="38">
        <v>583</v>
      </c>
      <c r="G116" s="38">
        <v>521</v>
      </c>
      <c r="H116" s="38">
        <v>3006</v>
      </c>
      <c r="I116" s="37"/>
      <c r="J116" s="38">
        <v>8547</v>
      </c>
      <c r="K116" s="38">
        <v>3339</v>
      </c>
      <c r="L116" s="38">
        <v>1529</v>
      </c>
      <c r="M116" s="38">
        <v>731</v>
      </c>
      <c r="N116" s="38">
        <v>2948</v>
      </c>
      <c r="O116" s="37"/>
      <c r="P116" s="38">
        <v>5740</v>
      </c>
      <c r="Q116" s="38">
        <v>2785</v>
      </c>
      <c r="R116" s="38">
        <v>845</v>
      </c>
      <c r="S116" s="38">
        <v>387</v>
      </c>
      <c r="T116" s="38">
        <v>1723</v>
      </c>
      <c r="U116" s="37"/>
      <c r="V116" s="38">
        <v>4371</v>
      </c>
      <c r="W116" s="38">
        <v>1512</v>
      </c>
      <c r="X116" s="38">
        <v>59</v>
      </c>
      <c r="Y116" s="38">
        <v>64</v>
      </c>
      <c r="Z116" s="38">
        <v>2736</v>
      </c>
      <c r="AA116" s="37"/>
      <c r="AB116" s="38">
        <v>5354</v>
      </c>
      <c r="AC116" s="38">
        <v>3009</v>
      </c>
      <c r="AD116" s="38">
        <v>69</v>
      </c>
      <c r="AE116" s="38">
        <v>71</v>
      </c>
      <c r="AF116" s="38">
        <v>2205</v>
      </c>
      <c r="AG116" s="37"/>
      <c r="AH116" s="38">
        <v>4925</v>
      </c>
      <c r="AI116" s="38">
        <v>2279</v>
      </c>
      <c r="AJ116" s="38">
        <v>112</v>
      </c>
      <c r="AK116" s="38">
        <v>106</v>
      </c>
      <c r="AL116" s="38">
        <v>2428</v>
      </c>
      <c r="AM116" s="37"/>
      <c r="AN116" s="38">
        <v>5151</v>
      </c>
      <c r="AO116" s="38">
        <v>2475</v>
      </c>
      <c r="AP116" s="38">
        <v>125</v>
      </c>
      <c r="AQ116" s="38">
        <v>22</v>
      </c>
      <c r="AR116" s="38">
        <v>2529</v>
      </c>
      <c r="AS116" s="37"/>
      <c r="AT116" s="38"/>
      <c r="AU116" s="38"/>
      <c r="AV116" s="38"/>
      <c r="AW116" s="38"/>
      <c r="AX116" s="38"/>
      <c r="AY116" s="37"/>
      <c r="AZ116" s="38"/>
      <c r="BA116" s="38"/>
      <c r="BB116" s="38"/>
      <c r="BC116" s="38"/>
      <c r="BD116" s="38"/>
      <c r="BE116" s="37"/>
      <c r="BF116" s="38"/>
      <c r="BG116" s="38"/>
      <c r="BH116" s="38"/>
      <c r="BI116" s="38"/>
      <c r="BJ116" s="38"/>
      <c r="BK116" s="37"/>
      <c r="BL116" s="38"/>
      <c r="BM116" s="38"/>
      <c r="BN116" s="38"/>
      <c r="BO116" s="39"/>
      <c r="BP116" s="39"/>
      <c r="BQ116" s="37"/>
      <c r="BR116" s="39"/>
      <c r="BS116" s="39"/>
      <c r="BT116" s="39"/>
      <c r="BU116" s="39"/>
      <c r="BV116" s="39"/>
      <c r="BW116" s="62"/>
      <c r="BX116" s="38"/>
      <c r="BY116" s="39"/>
      <c r="BZ116" s="39"/>
      <c r="CA116" s="38"/>
      <c r="CB116" s="38"/>
      <c r="CC116" s="37"/>
      <c r="CD116" s="38"/>
      <c r="CE116" s="38"/>
      <c r="CF116" s="38"/>
      <c r="CG116" s="39"/>
      <c r="CH116" s="39"/>
      <c r="CI116" s="37"/>
      <c r="CJ116" s="37"/>
      <c r="CK116" s="37"/>
      <c r="CL116" s="62"/>
      <c r="CM116" s="62"/>
      <c r="CN116" s="62"/>
      <c r="CO116" s="62"/>
      <c r="CP116" s="62"/>
      <c r="CQ116" s="62"/>
      <c r="CR116" s="62"/>
      <c r="CS116" s="62"/>
      <c r="CT116" s="62"/>
    </row>
    <row r="117" spans="1:98" s="117" customFormat="1" x14ac:dyDescent="0.2">
      <c r="A117" s="36" t="s">
        <v>422</v>
      </c>
      <c r="B117" s="38">
        <v>223703</v>
      </c>
      <c r="C117" s="37"/>
      <c r="D117" s="38">
        <v>750864</v>
      </c>
      <c r="E117" s="38">
        <v>199944</v>
      </c>
      <c r="F117" s="38">
        <v>180774</v>
      </c>
      <c r="G117" s="38">
        <v>176194</v>
      </c>
      <c r="H117" s="38">
        <v>193952</v>
      </c>
      <c r="I117" s="37"/>
      <c r="J117" s="38">
        <v>727546</v>
      </c>
      <c r="K117" s="38">
        <v>159057</v>
      </c>
      <c r="L117" s="38">
        <v>182565</v>
      </c>
      <c r="M117" s="38">
        <v>207888</v>
      </c>
      <c r="N117" s="38">
        <v>178036</v>
      </c>
      <c r="O117" s="37"/>
      <c r="P117" s="38">
        <v>654129</v>
      </c>
      <c r="Q117" s="38">
        <v>165723</v>
      </c>
      <c r="R117" s="38">
        <v>166829</v>
      </c>
      <c r="S117" s="38">
        <v>165516</v>
      </c>
      <c r="T117" s="38">
        <v>156061</v>
      </c>
      <c r="U117" s="37"/>
      <c r="V117" s="38">
        <v>602498</v>
      </c>
      <c r="W117" s="38">
        <v>156758</v>
      </c>
      <c r="X117" s="38">
        <v>172742</v>
      </c>
      <c r="Y117" s="38">
        <v>133776</v>
      </c>
      <c r="Z117" s="38">
        <v>139222</v>
      </c>
      <c r="AA117" s="37"/>
      <c r="AB117" s="38">
        <v>502583</v>
      </c>
      <c r="AC117" s="38">
        <v>117984</v>
      </c>
      <c r="AD117" s="38">
        <v>133935</v>
      </c>
      <c r="AE117" s="38">
        <v>123137</v>
      </c>
      <c r="AF117" s="38">
        <v>127527</v>
      </c>
      <c r="AG117" s="37"/>
      <c r="AH117" s="38">
        <v>473633</v>
      </c>
      <c r="AI117" s="38">
        <v>109075</v>
      </c>
      <c r="AJ117" s="38">
        <v>125110</v>
      </c>
      <c r="AK117" s="38">
        <v>120259</v>
      </c>
      <c r="AL117" s="38">
        <v>119189.4047664</v>
      </c>
      <c r="AM117" s="37"/>
      <c r="AN117" s="38">
        <v>449557</v>
      </c>
      <c r="AO117" s="38">
        <v>103912</v>
      </c>
      <c r="AP117" s="38">
        <v>120851</v>
      </c>
      <c r="AQ117" s="38">
        <v>112960</v>
      </c>
      <c r="AR117" s="38">
        <v>111834</v>
      </c>
      <c r="AS117" s="37"/>
      <c r="AT117" s="38">
        <v>603504</v>
      </c>
      <c r="AU117" s="38">
        <v>161846</v>
      </c>
      <c r="AV117" s="38">
        <v>155976</v>
      </c>
      <c r="AW117" s="38">
        <v>145111</v>
      </c>
      <c r="AX117" s="38">
        <v>140571.16002139999</v>
      </c>
      <c r="AY117" s="37"/>
      <c r="AZ117" s="38">
        <v>587844</v>
      </c>
      <c r="BA117" s="38">
        <v>169797</v>
      </c>
      <c r="BB117" s="38">
        <v>153619</v>
      </c>
      <c r="BC117" s="38">
        <v>134852</v>
      </c>
      <c r="BD117" s="38">
        <v>129576</v>
      </c>
      <c r="BE117" s="37"/>
      <c r="BF117" s="38">
        <v>533901</v>
      </c>
      <c r="BG117" s="38">
        <v>138912</v>
      </c>
      <c r="BH117" s="38">
        <v>126441</v>
      </c>
      <c r="BI117" s="38">
        <v>129574</v>
      </c>
      <c r="BJ117" s="38">
        <v>138974</v>
      </c>
      <c r="BK117" s="37"/>
      <c r="BL117" s="38">
        <v>549156</v>
      </c>
      <c r="BM117" s="38">
        <v>162306</v>
      </c>
      <c r="BN117" s="38">
        <v>139135</v>
      </c>
      <c r="BO117" s="39">
        <v>118820</v>
      </c>
      <c r="BP117" s="39">
        <v>128895</v>
      </c>
      <c r="BQ117" s="37"/>
      <c r="BR117" s="39">
        <v>418419</v>
      </c>
      <c r="BS117" s="39">
        <v>154461</v>
      </c>
      <c r="BT117" s="39">
        <v>113905</v>
      </c>
      <c r="BU117" s="39">
        <v>86555</v>
      </c>
      <c r="BV117" s="39">
        <v>63498</v>
      </c>
      <c r="BW117" s="62"/>
      <c r="BX117" s="38">
        <v>311478</v>
      </c>
      <c r="BY117" s="39">
        <v>113513</v>
      </c>
      <c r="BZ117" s="39">
        <v>62414</v>
      </c>
      <c r="CA117" s="38">
        <v>72361</v>
      </c>
      <c r="CB117" s="38">
        <v>63190</v>
      </c>
      <c r="CC117" s="37"/>
      <c r="CD117" s="38">
        <v>665696</v>
      </c>
      <c r="CE117" s="38">
        <v>163307</v>
      </c>
      <c r="CF117" s="38">
        <v>171179</v>
      </c>
      <c r="CG117" s="39">
        <v>182722</v>
      </c>
      <c r="CH117" s="39">
        <v>148488</v>
      </c>
      <c r="CI117" s="37"/>
      <c r="CJ117" s="37"/>
      <c r="CK117" s="37"/>
      <c r="CL117" s="62"/>
      <c r="CM117" s="62"/>
      <c r="CN117" s="62"/>
      <c r="CO117" s="62"/>
      <c r="CP117" s="62"/>
      <c r="CQ117" s="62"/>
      <c r="CR117" s="62"/>
      <c r="CS117" s="62"/>
      <c r="CT117" s="62"/>
    </row>
    <row r="118" spans="1:98" s="117" customFormat="1" x14ac:dyDescent="0.2">
      <c r="A118" s="89" t="s">
        <v>99</v>
      </c>
      <c r="B118" s="49">
        <v>60603</v>
      </c>
      <c r="C118" s="62"/>
      <c r="D118" s="49">
        <v>88187</v>
      </c>
      <c r="E118" s="49">
        <v>11086</v>
      </c>
      <c r="F118" s="49">
        <v>26047</v>
      </c>
      <c r="G118" s="49">
        <v>11456</v>
      </c>
      <c r="H118" s="49">
        <v>39598</v>
      </c>
      <c r="I118" s="62"/>
      <c r="J118" s="49">
        <v>63586</v>
      </c>
      <c r="K118" s="49">
        <v>-38655</v>
      </c>
      <c r="L118" s="49">
        <v>28332</v>
      </c>
      <c r="M118" s="49">
        <v>54300</v>
      </c>
      <c r="N118" s="49">
        <v>19609</v>
      </c>
      <c r="O118" s="62"/>
      <c r="P118" s="49">
        <v>51145</v>
      </c>
      <c r="Q118" s="49">
        <v>-8689</v>
      </c>
      <c r="R118" s="49">
        <v>17200</v>
      </c>
      <c r="S118" s="49">
        <v>26619</v>
      </c>
      <c r="T118" s="49">
        <v>16015</v>
      </c>
      <c r="U118" s="62"/>
      <c r="V118" s="49">
        <v>59084</v>
      </c>
      <c r="W118" s="49">
        <v>161</v>
      </c>
      <c r="X118" s="49">
        <v>35141</v>
      </c>
      <c r="Y118" s="49">
        <v>18484</v>
      </c>
      <c r="Z118" s="49">
        <v>5298</v>
      </c>
      <c r="AA118" s="62"/>
      <c r="AB118" s="49">
        <v>29512</v>
      </c>
      <c r="AC118" s="49">
        <v>-12453</v>
      </c>
      <c r="AD118" s="49">
        <v>21712</v>
      </c>
      <c r="AE118" s="49">
        <v>15659</v>
      </c>
      <c r="AF118" s="49">
        <v>4594</v>
      </c>
      <c r="AG118" s="62"/>
      <c r="AH118" s="49">
        <v>14085</v>
      </c>
      <c r="AI118" s="49">
        <v>-16719</v>
      </c>
      <c r="AJ118" s="49">
        <v>13609</v>
      </c>
      <c r="AK118" s="49">
        <v>10505.758839500002</v>
      </c>
      <c r="AL118" s="49">
        <v>6688.844638300001</v>
      </c>
      <c r="AM118" s="62"/>
      <c r="AN118" s="49">
        <v>26315</v>
      </c>
      <c r="AO118" s="49">
        <v>-19810</v>
      </c>
      <c r="AP118" s="49">
        <v>16049</v>
      </c>
      <c r="AQ118" s="49">
        <v>17355</v>
      </c>
      <c r="AR118" s="49">
        <v>12721</v>
      </c>
      <c r="AS118" s="62"/>
      <c r="AT118" s="49">
        <v>19510</v>
      </c>
      <c r="AU118" s="49">
        <v>-3191</v>
      </c>
      <c r="AV118" s="49">
        <v>13089</v>
      </c>
      <c r="AW118" s="49">
        <v>3364</v>
      </c>
      <c r="AX118" s="49">
        <v>6248.0638024</v>
      </c>
      <c r="AY118" s="62"/>
      <c r="AZ118" s="49">
        <v>7553</v>
      </c>
      <c r="BA118" s="49">
        <v>-3254</v>
      </c>
      <c r="BB118" s="49">
        <v>7985</v>
      </c>
      <c r="BC118" s="49">
        <v>6887</v>
      </c>
      <c r="BD118" s="49">
        <v>-4065</v>
      </c>
      <c r="BE118" s="37"/>
      <c r="BF118" s="49">
        <v>-747</v>
      </c>
      <c r="BG118" s="49">
        <v>-13198</v>
      </c>
      <c r="BH118" s="49">
        <v>-3362</v>
      </c>
      <c r="BI118" s="49">
        <v>8255</v>
      </c>
      <c r="BJ118" s="49">
        <v>7558</v>
      </c>
      <c r="BK118" s="62"/>
      <c r="BL118" s="49">
        <v>-341</v>
      </c>
      <c r="BM118" s="49">
        <v>-16178</v>
      </c>
      <c r="BN118" s="49">
        <v>6499</v>
      </c>
      <c r="BO118" s="48">
        <v>-602</v>
      </c>
      <c r="BP118" s="48">
        <v>9940</v>
      </c>
      <c r="BQ118" s="62"/>
      <c r="BR118" s="49">
        <v>7803</v>
      </c>
      <c r="BS118" s="49">
        <v>-8165</v>
      </c>
      <c r="BT118" s="49">
        <v>6011</v>
      </c>
      <c r="BU118" s="49">
        <v>5966</v>
      </c>
      <c r="BV118" s="49">
        <v>3991</v>
      </c>
      <c r="BW118" s="62"/>
      <c r="BX118" s="48">
        <v>15065</v>
      </c>
      <c r="BY118" s="49">
        <v>-269</v>
      </c>
      <c r="BZ118" s="49">
        <v>6815</v>
      </c>
      <c r="CA118" s="48">
        <v>4992</v>
      </c>
      <c r="CB118" s="48">
        <v>3527</v>
      </c>
      <c r="CC118" s="62"/>
      <c r="CD118" s="48">
        <v>53807</v>
      </c>
      <c r="CE118" s="49">
        <v>14809</v>
      </c>
      <c r="CF118" s="48">
        <v>15143</v>
      </c>
      <c r="CG118" s="49">
        <v>14903</v>
      </c>
      <c r="CH118" s="48">
        <v>8952</v>
      </c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</row>
    <row r="119" spans="1:98" s="117" customFormat="1" x14ac:dyDescent="0.2">
      <c r="A119" s="36" t="s">
        <v>100</v>
      </c>
      <c r="B119" s="38">
        <v>23376</v>
      </c>
      <c r="C119" s="37"/>
      <c r="D119" s="38">
        <v>85370</v>
      </c>
      <c r="E119" s="38">
        <v>24380</v>
      </c>
      <c r="F119" s="38">
        <v>19934</v>
      </c>
      <c r="G119" s="38">
        <v>21300</v>
      </c>
      <c r="H119" s="38">
        <v>19756</v>
      </c>
      <c r="I119" s="37"/>
      <c r="J119" s="38">
        <v>79106</v>
      </c>
      <c r="K119" s="38">
        <v>23650</v>
      </c>
      <c r="L119" s="38">
        <v>18799</v>
      </c>
      <c r="M119" s="38">
        <v>18304</v>
      </c>
      <c r="N119" s="38">
        <v>18353</v>
      </c>
      <c r="O119" s="37"/>
      <c r="P119" s="38">
        <v>74870</v>
      </c>
      <c r="Q119" s="38">
        <v>19687.922268499999</v>
      </c>
      <c r="R119" s="38">
        <v>18541.955046200004</v>
      </c>
      <c r="S119" s="38">
        <v>17900.563036799998</v>
      </c>
      <c r="T119" s="38">
        <v>18740</v>
      </c>
      <c r="U119" s="37"/>
      <c r="V119" s="38">
        <v>75530</v>
      </c>
      <c r="W119" s="38">
        <v>19556</v>
      </c>
      <c r="X119" s="38">
        <v>19083</v>
      </c>
      <c r="Y119" s="38">
        <v>18044</v>
      </c>
      <c r="Z119" s="38">
        <v>18847</v>
      </c>
      <c r="AA119" s="37"/>
      <c r="AB119" s="38">
        <v>74905</v>
      </c>
      <c r="AC119" s="38">
        <v>20391</v>
      </c>
      <c r="AD119" s="38">
        <v>17871</v>
      </c>
      <c r="AE119" s="38">
        <v>17472</v>
      </c>
      <c r="AF119" s="38">
        <v>19171</v>
      </c>
      <c r="AG119" s="37"/>
      <c r="AH119" s="38">
        <v>73371</v>
      </c>
      <c r="AI119" s="38">
        <v>20200</v>
      </c>
      <c r="AJ119" s="38">
        <v>17937</v>
      </c>
      <c r="AK119" s="38">
        <v>17478.904552</v>
      </c>
      <c r="AL119" s="38">
        <v>17754.948212800002</v>
      </c>
      <c r="AM119" s="37"/>
      <c r="AN119" s="38">
        <v>61295</v>
      </c>
      <c r="AO119" s="38">
        <v>16906</v>
      </c>
      <c r="AP119" s="38">
        <v>14994</v>
      </c>
      <c r="AQ119" s="38">
        <v>16210</v>
      </c>
      <c r="AR119" s="38">
        <v>13185</v>
      </c>
      <c r="AS119" s="37"/>
      <c r="AT119" s="38">
        <v>52842</v>
      </c>
      <c r="AU119" s="38">
        <v>13736</v>
      </c>
      <c r="AV119" s="38">
        <v>13632</v>
      </c>
      <c r="AW119" s="38">
        <v>12643</v>
      </c>
      <c r="AX119" s="38">
        <v>12830.947848399999</v>
      </c>
      <c r="AY119" s="37"/>
      <c r="AZ119" s="38">
        <v>43731</v>
      </c>
      <c r="BA119" s="38">
        <v>12530</v>
      </c>
      <c r="BB119" s="38">
        <v>10968</v>
      </c>
      <c r="BC119" s="38">
        <v>10103</v>
      </c>
      <c r="BD119" s="38">
        <v>10130</v>
      </c>
      <c r="BE119" s="37"/>
      <c r="BF119" s="38">
        <v>28260</v>
      </c>
      <c r="BG119" s="38">
        <v>8332</v>
      </c>
      <c r="BH119" s="38">
        <v>7246</v>
      </c>
      <c r="BI119" s="38">
        <v>6658</v>
      </c>
      <c r="BJ119" s="38">
        <v>6024</v>
      </c>
      <c r="BK119" s="37"/>
      <c r="BL119" s="38">
        <v>19593</v>
      </c>
      <c r="BM119" s="38">
        <v>6307</v>
      </c>
      <c r="BN119" s="38">
        <v>4287</v>
      </c>
      <c r="BO119" s="39">
        <v>4328</v>
      </c>
      <c r="BP119" s="39">
        <v>4671</v>
      </c>
      <c r="BQ119" s="37"/>
      <c r="BR119" s="39">
        <v>14457</v>
      </c>
      <c r="BS119" s="39">
        <v>4154</v>
      </c>
      <c r="BT119" s="39">
        <v>3527</v>
      </c>
      <c r="BU119" s="39">
        <v>2994</v>
      </c>
      <c r="BV119" s="39">
        <v>3782</v>
      </c>
      <c r="BW119" s="62"/>
      <c r="BX119" s="56">
        <v>17498</v>
      </c>
      <c r="BY119" s="39">
        <v>5355</v>
      </c>
      <c r="BZ119" s="39">
        <v>3470</v>
      </c>
      <c r="CA119" s="56">
        <v>3871</v>
      </c>
      <c r="CB119" s="56">
        <v>4802</v>
      </c>
      <c r="CC119" s="37"/>
      <c r="CD119" s="56">
        <v>23821</v>
      </c>
      <c r="CE119" s="39">
        <v>5679</v>
      </c>
      <c r="CF119" s="56">
        <v>5795</v>
      </c>
      <c r="CG119" s="56">
        <v>6295</v>
      </c>
      <c r="CH119" s="56">
        <v>6052</v>
      </c>
      <c r="CI119" s="37"/>
      <c r="CJ119" s="37"/>
      <c r="CK119" s="37"/>
      <c r="CL119" s="62"/>
      <c r="CM119" s="62"/>
      <c r="CN119" s="62"/>
      <c r="CO119" s="62"/>
      <c r="CP119" s="62"/>
      <c r="CQ119" s="62"/>
      <c r="CR119" s="62"/>
      <c r="CS119" s="62"/>
      <c r="CT119" s="62"/>
    </row>
    <row r="120" spans="1:98" s="117" customFormat="1" x14ac:dyDescent="0.2">
      <c r="A120" s="36" t="s">
        <v>437</v>
      </c>
      <c r="B120" s="38"/>
      <c r="C120" s="37"/>
      <c r="D120" s="38"/>
      <c r="E120" s="38"/>
      <c r="F120" s="38"/>
      <c r="G120" s="38"/>
      <c r="H120" s="38"/>
      <c r="I120" s="37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7"/>
      <c r="V120" s="38"/>
      <c r="W120" s="38"/>
      <c r="X120" s="38"/>
      <c r="Y120" s="38"/>
      <c r="Z120" s="38"/>
      <c r="AA120" s="37"/>
      <c r="AB120" s="38">
        <v>3358</v>
      </c>
      <c r="AC120" s="38"/>
      <c r="AD120" s="38"/>
      <c r="AE120" s="38"/>
      <c r="AF120" s="38">
        <v>3358</v>
      </c>
      <c r="AG120" s="37"/>
      <c r="AH120" s="38"/>
      <c r="AI120" s="38"/>
      <c r="AJ120" s="38"/>
      <c r="AK120" s="38"/>
      <c r="AL120" s="38"/>
      <c r="AM120" s="37"/>
      <c r="AN120" s="38"/>
      <c r="AO120" s="38"/>
      <c r="AP120" s="38"/>
      <c r="AQ120" s="38"/>
      <c r="AR120" s="38"/>
      <c r="AS120" s="37"/>
      <c r="AT120" s="38"/>
      <c r="AU120" s="38"/>
      <c r="AV120" s="38"/>
      <c r="AW120" s="38"/>
      <c r="AX120" s="38"/>
      <c r="AY120" s="37"/>
      <c r="AZ120" s="38"/>
      <c r="BA120" s="38"/>
      <c r="BB120" s="38"/>
      <c r="BC120" s="38"/>
      <c r="BD120" s="38"/>
      <c r="BE120" s="37"/>
      <c r="BF120" s="38"/>
      <c r="BG120" s="38"/>
      <c r="BH120" s="38"/>
      <c r="BI120" s="38"/>
      <c r="BJ120" s="38"/>
      <c r="BK120" s="37"/>
      <c r="BL120" s="38"/>
      <c r="BM120" s="38"/>
      <c r="BN120" s="38"/>
      <c r="BO120" s="39"/>
      <c r="BP120" s="39"/>
      <c r="BQ120" s="37"/>
      <c r="BR120" s="39"/>
      <c r="BS120" s="39"/>
      <c r="BT120" s="39"/>
      <c r="BU120" s="39"/>
      <c r="BV120" s="39"/>
      <c r="BW120" s="62"/>
      <c r="BX120" s="56"/>
      <c r="BY120" s="39"/>
      <c r="BZ120" s="39"/>
      <c r="CA120" s="56"/>
      <c r="CB120" s="56"/>
      <c r="CC120" s="37"/>
      <c r="CD120" s="56"/>
      <c r="CE120" s="39"/>
      <c r="CF120" s="56"/>
      <c r="CG120" s="56"/>
      <c r="CH120" s="56"/>
      <c r="CI120" s="37"/>
      <c r="CJ120" s="37"/>
      <c r="CK120" s="37"/>
      <c r="CL120" s="62"/>
      <c r="CM120" s="62"/>
      <c r="CN120" s="62"/>
      <c r="CO120" s="62"/>
      <c r="CP120" s="62"/>
      <c r="CQ120" s="62"/>
      <c r="CR120" s="62"/>
      <c r="CS120" s="62"/>
      <c r="CT120" s="62"/>
    </row>
    <row r="121" spans="1:98" s="117" customFormat="1" x14ac:dyDescent="0.2">
      <c r="A121" s="48" t="s">
        <v>85</v>
      </c>
      <c r="B121" s="49">
        <v>83979</v>
      </c>
      <c r="C121" s="37"/>
      <c r="D121" s="49">
        <v>173557</v>
      </c>
      <c r="E121" s="49">
        <v>35466</v>
      </c>
      <c r="F121" s="49">
        <v>45981</v>
      </c>
      <c r="G121" s="49">
        <v>32756</v>
      </c>
      <c r="H121" s="49">
        <v>59354</v>
      </c>
      <c r="I121" s="37"/>
      <c r="J121" s="49">
        <v>142692</v>
      </c>
      <c r="K121" s="49">
        <v>-15005</v>
      </c>
      <c r="L121" s="49">
        <v>47131</v>
      </c>
      <c r="M121" s="49">
        <v>72604</v>
      </c>
      <c r="N121" s="49">
        <v>37962</v>
      </c>
      <c r="O121" s="37"/>
      <c r="P121" s="49">
        <v>126015</v>
      </c>
      <c r="Q121" s="49">
        <v>10998</v>
      </c>
      <c r="R121" s="49">
        <v>35742</v>
      </c>
      <c r="S121" s="49">
        <v>44520</v>
      </c>
      <c r="T121" s="49">
        <v>34755</v>
      </c>
      <c r="U121" s="37"/>
      <c r="V121" s="49">
        <v>134615</v>
      </c>
      <c r="W121" s="49">
        <v>19718</v>
      </c>
      <c r="X121" s="49">
        <v>54224</v>
      </c>
      <c r="Y121" s="49">
        <v>36528</v>
      </c>
      <c r="Z121" s="49">
        <v>24145</v>
      </c>
      <c r="AA121" s="37"/>
      <c r="AB121" s="49">
        <v>107775</v>
      </c>
      <c r="AC121" s="49">
        <v>7938</v>
      </c>
      <c r="AD121" s="49">
        <v>39583</v>
      </c>
      <c r="AE121" s="49">
        <v>33131</v>
      </c>
      <c r="AF121" s="49">
        <v>27123</v>
      </c>
      <c r="AG121" s="37"/>
      <c r="AH121" s="49">
        <v>87456</v>
      </c>
      <c r="AI121" s="49">
        <v>3481</v>
      </c>
      <c r="AJ121" s="49">
        <v>31546.408202499995</v>
      </c>
      <c r="AK121" s="49">
        <v>27985</v>
      </c>
      <c r="AL121" s="49">
        <v>24443.792851099999</v>
      </c>
      <c r="AM121" s="37"/>
      <c r="AN121" s="49">
        <v>87610</v>
      </c>
      <c r="AO121" s="49">
        <v>-2904</v>
      </c>
      <c r="AP121" s="49">
        <v>31043</v>
      </c>
      <c r="AQ121" s="49">
        <v>33565</v>
      </c>
      <c r="AR121" s="49">
        <v>25906</v>
      </c>
      <c r="AS121" s="37"/>
      <c r="AT121" s="49">
        <v>72352</v>
      </c>
      <c r="AU121" s="49">
        <v>10545</v>
      </c>
      <c r="AV121" s="49">
        <v>26721</v>
      </c>
      <c r="AW121" s="49">
        <v>16007</v>
      </c>
      <c r="AX121" s="49">
        <v>19079.011650799999</v>
      </c>
      <c r="AY121" s="37"/>
      <c r="AZ121" s="49">
        <v>51284</v>
      </c>
      <c r="BA121" s="49">
        <v>9276</v>
      </c>
      <c r="BB121" s="49">
        <v>18953</v>
      </c>
      <c r="BC121" s="49">
        <v>16990</v>
      </c>
      <c r="BD121" s="49">
        <v>6065</v>
      </c>
      <c r="BE121" s="37"/>
      <c r="BF121" s="49">
        <v>27513</v>
      </c>
      <c r="BG121" s="49">
        <v>-4866</v>
      </c>
      <c r="BH121" s="49">
        <v>3884</v>
      </c>
      <c r="BI121" s="49">
        <v>14913</v>
      </c>
      <c r="BJ121" s="49">
        <v>13582</v>
      </c>
      <c r="BK121" s="62"/>
      <c r="BL121" s="49">
        <v>19252</v>
      </c>
      <c r="BM121" s="49">
        <v>-9871</v>
      </c>
      <c r="BN121" s="49">
        <v>10786</v>
      </c>
      <c r="BO121" s="48">
        <v>3726</v>
      </c>
      <c r="BP121" s="48">
        <v>14611</v>
      </c>
      <c r="BQ121" s="62"/>
      <c r="BR121" s="48">
        <v>22260</v>
      </c>
      <c r="BS121" s="48">
        <v>-4011</v>
      </c>
      <c r="BT121" s="48">
        <v>9538</v>
      </c>
      <c r="BU121" s="48">
        <v>8960</v>
      </c>
      <c r="BV121" s="48">
        <v>7773</v>
      </c>
      <c r="BW121" s="62"/>
      <c r="BX121" s="48">
        <v>32563</v>
      </c>
      <c r="BY121" s="48">
        <v>5086</v>
      </c>
      <c r="BZ121" s="48">
        <v>10285</v>
      </c>
      <c r="CA121" s="48">
        <v>8863</v>
      </c>
      <c r="CB121" s="48">
        <v>8329</v>
      </c>
      <c r="CC121" s="62"/>
      <c r="CD121" s="49">
        <v>77628</v>
      </c>
      <c r="CE121" s="49">
        <v>20488</v>
      </c>
      <c r="CF121" s="49">
        <v>20938</v>
      </c>
      <c r="CG121" s="49">
        <v>21198</v>
      </c>
      <c r="CH121" s="48">
        <v>15004</v>
      </c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</row>
    <row r="122" spans="1:98" s="117" customFormat="1" x14ac:dyDescent="0.2">
      <c r="A122" s="48" t="s">
        <v>101</v>
      </c>
      <c r="B122" s="49">
        <v>18544</v>
      </c>
      <c r="C122" s="62"/>
      <c r="D122" s="49">
        <v>146746</v>
      </c>
      <c r="E122" s="49">
        <v>66014</v>
      </c>
      <c r="F122" s="49">
        <v>34716</v>
      </c>
      <c r="G122" s="49">
        <v>26572</v>
      </c>
      <c r="H122" s="49">
        <v>19444</v>
      </c>
      <c r="I122" s="62"/>
      <c r="J122" s="49">
        <v>90662</v>
      </c>
      <c r="K122" s="49">
        <v>49739</v>
      </c>
      <c r="L122" s="49">
        <v>13503</v>
      </c>
      <c r="M122" s="49">
        <v>14475</v>
      </c>
      <c r="N122" s="49">
        <v>12945</v>
      </c>
      <c r="O122" s="62"/>
      <c r="P122" s="49">
        <v>80460</v>
      </c>
      <c r="Q122" s="49">
        <v>37013</v>
      </c>
      <c r="R122" s="49">
        <v>11325</v>
      </c>
      <c r="S122" s="49">
        <v>21472</v>
      </c>
      <c r="T122" s="49">
        <v>10649.8</v>
      </c>
      <c r="U122" s="62"/>
      <c r="V122" s="49">
        <v>79098</v>
      </c>
      <c r="W122" s="49">
        <v>30423.5</v>
      </c>
      <c r="X122" s="49">
        <v>19169</v>
      </c>
      <c r="Y122" s="49">
        <v>18252</v>
      </c>
      <c r="Z122" s="49">
        <v>11253</v>
      </c>
      <c r="AA122" s="62"/>
      <c r="AB122" s="49">
        <v>47266.683010000001</v>
      </c>
      <c r="AC122" s="49">
        <f>24396.68301</f>
        <v>24396.683010000001</v>
      </c>
      <c r="AD122" s="49">
        <v>8186</v>
      </c>
      <c r="AE122" s="49">
        <v>9095.6039199999977</v>
      </c>
      <c r="AF122" s="49">
        <v>5588.6360500000001</v>
      </c>
      <c r="AG122" s="62"/>
      <c r="AH122" s="49">
        <v>62570</v>
      </c>
      <c r="AI122" s="49">
        <v>34743</v>
      </c>
      <c r="AJ122" s="49">
        <v>10483</v>
      </c>
      <c r="AK122" s="49">
        <v>10891.38307</v>
      </c>
      <c r="AL122" s="49">
        <v>6452.7463600000001</v>
      </c>
      <c r="AM122" s="62"/>
      <c r="AN122" s="49">
        <v>83353.3</v>
      </c>
      <c r="AO122" s="49">
        <v>34636.400000000001</v>
      </c>
      <c r="AP122" s="49">
        <v>15325.5</v>
      </c>
      <c r="AQ122" s="49">
        <v>16993.3</v>
      </c>
      <c r="AR122" s="49">
        <v>16398</v>
      </c>
      <c r="AS122" s="62"/>
      <c r="AT122" s="49">
        <v>80008</v>
      </c>
      <c r="AU122" s="49">
        <v>35744</v>
      </c>
      <c r="AV122" s="49">
        <v>17388</v>
      </c>
      <c r="AW122" s="49">
        <v>18461</v>
      </c>
      <c r="AX122" s="49">
        <v>8415.2849299999998</v>
      </c>
      <c r="AY122" s="62"/>
      <c r="AZ122" s="49">
        <v>86334</v>
      </c>
      <c r="BA122" s="49">
        <v>45622</v>
      </c>
      <c r="BB122" s="49">
        <v>15687</v>
      </c>
      <c r="BC122" s="49">
        <v>15127</v>
      </c>
      <c r="BD122" s="49">
        <v>9898</v>
      </c>
      <c r="BE122" s="37"/>
      <c r="BF122" s="49">
        <v>108496</v>
      </c>
      <c r="BG122" s="49">
        <v>54529</v>
      </c>
      <c r="BH122" s="49">
        <v>17693</v>
      </c>
      <c r="BI122" s="49">
        <v>26693</v>
      </c>
      <c r="BJ122" s="49">
        <v>9581</v>
      </c>
      <c r="BK122" s="62"/>
      <c r="BL122" s="49">
        <v>93846</v>
      </c>
      <c r="BM122" s="49">
        <v>49191</v>
      </c>
      <c r="BN122" s="49">
        <v>17933</v>
      </c>
      <c r="BO122" s="48">
        <v>20098</v>
      </c>
      <c r="BP122" s="48">
        <v>6623</v>
      </c>
      <c r="BQ122" s="62"/>
      <c r="BR122" s="48">
        <v>87539</v>
      </c>
      <c r="BS122" s="48">
        <v>53094</v>
      </c>
      <c r="BT122" s="48">
        <v>9509</v>
      </c>
      <c r="BU122" s="48">
        <v>14466</v>
      </c>
      <c r="BV122" s="48">
        <v>10470</v>
      </c>
      <c r="BW122" s="62"/>
      <c r="BX122" s="49">
        <v>22796</v>
      </c>
      <c r="BY122" s="49">
        <v>10792</v>
      </c>
      <c r="BZ122" s="84" t="s">
        <v>247</v>
      </c>
      <c r="CA122" s="49">
        <v>9460</v>
      </c>
      <c r="CB122" s="49">
        <v>9825</v>
      </c>
      <c r="CC122" s="62"/>
      <c r="CD122" s="49">
        <v>35537</v>
      </c>
      <c r="CE122" s="49">
        <v>19249</v>
      </c>
      <c r="CF122" s="49">
        <v>3089</v>
      </c>
      <c r="CG122" s="49">
        <v>6977</v>
      </c>
      <c r="CH122" s="48">
        <v>6222</v>
      </c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</row>
    <row r="123" spans="1:98" s="90" customForma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122"/>
      <c r="W123" s="122"/>
      <c r="X123" s="122"/>
      <c r="Y123" s="122"/>
      <c r="Z123" s="37"/>
      <c r="AA123" s="37"/>
      <c r="AB123" s="37"/>
      <c r="AC123" s="37"/>
      <c r="AD123" s="191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</row>
    <row r="124" spans="1:98" s="117" customFormat="1" ht="14.25" x14ac:dyDescent="0.2">
      <c r="A124" s="48" t="s">
        <v>431</v>
      </c>
      <c r="B124" s="49">
        <v>1017.12329</v>
      </c>
      <c r="C124" s="62"/>
      <c r="D124" s="49">
        <v>9273.3691600000002</v>
      </c>
      <c r="E124" s="49">
        <f>+D124-F124-G124-H124</f>
        <v>2593.9431599995569</v>
      </c>
      <c r="F124" s="49">
        <v>750.00000000046566</v>
      </c>
      <c r="G124" s="49">
        <v>5179.4259999999776</v>
      </c>
      <c r="H124" s="49">
        <v>750</v>
      </c>
      <c r="I124" s="62"/>
      <c r="J124" s="49">
        <v>5440.3566899999996</v>
      </c>
      <c r="K124" s="49">
        <v>33.333999999798834</v>
      </c>
      <c r="L124" s="49">
        <v>2844.6060499998275</v>
      </c>
      <c r="M124" s="49">
        <v>1970.8451999999816</v>
      </c>
      <c r="N124" s="49">
        <v>591.57144000000005</v>
      </c>
      <c r="O124" s="62"/>
      <c r="P124" s="49">
        <v>271496.5</v>
      </c>
      <c r="Q124" s="49">
        <v>4880</v>
      </c>
      <c r="R124" s="49">
        <v>62775</v>
      </c>
      <c r="S124" s="49">
        <v>203165</v>
      </c>
      <c r="T124" s="49">
        <v>676</v>
      </c>
      <c r="U124" s="62"/>
      <c r="V124" s="49">
        <v>15798.69555</v>
      </c>
      <c r="W124" s="49">
        <v>14656</v>
      </c>
      <c r="X124" s="49">
        <v>628.79996000000006</v>
      </c>
      <c r="Y124" s="49">
        <v>134.28913999999997</v>
      </c>
      <c r="Z124" s="49">
        <v>379.46906999999999</v>
      </c>
      <c r="AA124" s="62"/>
      <c r="AB124" s="49">
        <v>1283.44137</v>
      </c>
      <c r="AC124" s="49">
        <v>908</v>
      </c>
      <c r="AD124" s="49">
        <v>375</v>
      </c>
      <c r="AE124" s="49"/>
      <c r="AF124" s="49"/>
      <c r="AG124" s="62"/>
      <c r="AH124" s="49">
        <v>40055.041000000005</v>
      </c>
      <c r="AI124" s="49">
        <v>36719.095000000001</v>
      </c>
      <c r="AJ124" s="49">
        <v>896.57200000000012</v>
      </c>
      <c r="AK124" s="49">
        <v>343</v>
      </c>
      <c r="AL124" s="49">
        <v>2096.6999999999998</v>
      </c>
      <c r="AM124" s="62"/>
      <c r="AN124" s="49">
        <v>181597.88720000003</v>
      </c>
      <c r="AO124" s="49">
        <v>352.78720000002068</v>
      </c>
      <c r="AP124" s="49">
        <v>51.3</v>
      </c>
      <c r="AQ124" s="49">
        <v>8.1</v>
      </c>
      <c r="AR124" s="49">
        <v>181185.7</v>
      </c>
      <c r="AS124" s="62"/>
      <c r="AT124" s="49">
        <v>331318.005</v>
      </c>
      <c r="AU124" s="49">
        <v>10216.705000000016</v>
      </c>
      <c r="AV124" s="49">
        <v>150061.76500000001</v>
      </c>
      <c r="AW124" s="49">
        <v>108</v>
      </c>
      <c r="AX124" s="49">
        <v>170932</v>
      </c>
      <c r="AY124" s="62"/>
      <c r="AZ124" s="49">
        <v>1609908</v>
      </c>
      <c r="BA124" s="49">
        <v>43</v>
      </c>
      <c r="BB124" s="49">
        <v>1592</v>
      </c>
      <c r="BC124" s="49">
        <v>236950</v>
      </c>
      <c r="BD124" s="49">
        <v>1371323</v>
      </c>
      <c r="BE124" s="37"/>
      <c r="BF124" s="184" t="s">
        <v>401</v>
      </c>
      <c r="BG124" s="184" t="s">
        <v>401</v>
      </c>
      <c r="BH124" s="184" t="s">
        <v>401</v>
      </c>
      <c r="BI124" s="184" t="s">
        <v>401</v>
      </c>
      <c r="BJ124" s="184" t="s">
        <v>401</v>
      </c>
      <c r="BK124" s="62"/>
      <c r="BL124" s="184" t="s">
        <v>401</v>
      </c>
      <c r="BM124" s="184" t="s">
        <v>401</v>
      </c>
      <c r="BN124" s="184" t="s">
        <v>401</v>
      </c>
      <c r="BO124" s="184" t="s">
        <v>401</v>
      </c>
      <c r="BP124" s="184" t="s">
        <v>401</v>
      </c>
      <c r="BQ124" s="62"/>
      <c r="BR124" s="184" t="s">
        <v>401</v>
      </c>
      <c r="BS124" s="184" t="s">
        <v>401</v>
      </c>
      <c r="BT124" s="184" t="s">
        <v>401</v>
      </c>
      <c r="BU124" s="184" t="s">
        <v>401</v>
      </c>
      <c r="BV124" s="184" t="s">
        <v>401</v>
      </c>
      <c r="BW124" s="62"/>
      <c r="BX124" s="184" t="s">
        <v>401</v>
      </c>
      <c r="BY124" s="184" t="s">
        <v>401</v>
      </c>
      <c r="BZ124" s="184" t="s">
        <v>401</v>
      </c>
      <c r="CA124" s="184" t="s">
        <v>401</v>
      </c>
      <c r="CB124" s="184" t="s">
        <v>401</v>
      </c>
      <c r="CC124" s="62"/>
      <c r="CD124" s="184" t="s">
        <v>401</v>
      </c>
      <c r="CE124" s="184" t="s">
        <v>401</v>
      </c>
      <c r="CF124" s="184" t="s">
        <v>401</v>
      </c>
      <c r="CG124" s="184" t="s">
        <v>401</v>
      </c>
      <c r="CH124" s="184" t="s">
        <v>401</v>
      </c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</row>
    <row r="125" spans="1:98" s="90" customFormat="1" x14ac:dyDescent="0.2">
      <c r="A125" s="3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37"/>
      <c r="AH125" s="37"/>
      <c r="AI125" s="37"/>
      <c r="AJ125" s="37"/>
      <c r="AK125" s="37"/>
      <c r="AL125" s="37"/>
      <c r="AM125" s="37"/>
      <c r="AN125" s="196"/>
      <c r="AO125" s="196"/>
      <c r="AP125" s="196"/>
      <c r="AQ125" s="196"/>
      <c r="AR125" s="196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</row>
    <row r="126" spans="1:98" s="37" customFormat="1" ht="12.75" x14ac:dyDescent="0.2">
      <c r="A126" s="104" t="s">
        <v>210</v>
      </c>
      <c r="B126" s="104"/>
      <c r="D126" s="104"/>
      <c r="E126" s="104"/>
      <c r="F126" s="104"/>
      <c r="G126" s="104"/>
      <c r="H126" s="104"/>
      <c r="J126" s="104"/>
      <c r="K126" s="104"/>
      <c r="L126" s="104"/>
      <c r="M126" s="104"/>
      <c r="N126" s="104"/>
      <c r="P126" s="104"/>
      <c r="Q126" s="104"/>
      <c r="R126" s="104"/>
      <c r="S126" s="104"/>
      <c r="T126" s="210"/>
      <c r="V126" s="197"/>
      <c r="W126" s="202"/>
      <c r="X126" s="202"/>
      <c r="Y126" s="202"/>
      <c r="Z126" s="104"/>
      <c r="AB126" s="197"/>
      <c r="AC126" s="104"/>
      <c r="AD126" s="104"/>
      <c r="AE126" s="104"/>
      <c r="AF126" s="104"/>
      <c r="AH126" s="104"/>
      <c r="AI126" s="104"/>
      <c r="AJ126" s="104"/>
      <c r="AK126" s="104"/>
      <c r="AL126" s="104"/>
      <c r="AN126" s="104"/>
      <c r="AO126" s="104"/>
      <c r="AP126" s="104"/>
      <c r="AQ126" s="104"/>
      <c r="AR126" s="104"/>
      <c r="AT126" s="104"/>
      <c r="AU126" s="104"/>
      <c r="AV126" s="104"/>
      <c r="AW126" s="104"/>
      <c r="AX126" s="104"/>
      <c r="AZ126" s="62"/>
      <c r="BA126" s="62"/>
      <c r="BB126" s="62"/>
      <c r="BC126" s="62"/>
      <c r="BD126" s="62"/>
    </row>
    <row r="127" spans="1:98" s="37" customFormat="1" ht="12.75" x14ac:dyDescent="0.2">
      <c r="A127" s="104" t="s">
        <v>353</v>
      </c>
      <c r="B127" s="197"/>
      <c r="D127" s="197"/>
      <c r="E127" s="197"/>
      <c r="F127" s="197"/>
      <c r="G127" s="197"/>
      <c r="H127" s="197"/>
      <c r="J127" s="197"/>
      <c r="K127" s="197"/>
      <c r="L127" s="197"/>
      <c r="M127" s="197"/>
      <c r="N127" s="197"/>
      <c r="P127" s="197"/>
      <c r="Q127" s="197"/>
      <c r="R127" s="197"/>
      <c r="S127" s="197"/>
      <c r="T127" s="197"/>
      <c r="V127" s="205"/>
      <c r="W127" s="205"/>
      <c r="X127" s="205"/>
      <c r="Y127" s="205"/>
      <c r="Z127" s="197"/>
      <c r="AB127" s="104"/>
      <c r="AC127" s="104"/>
      <c r="AD127" s="104"/>
      <c r="AE127" s="104"/>
      <c r="AF127" s="104"/>
      <c r="AH127" s="104"/>
      <c r="AI127" s="104"/>
      <c r="AJ127" s="104"/>
      <c r="AK127" s="104"/>
      <c r="AL127" s="104"/>
      <c r="AN127" s="104"/>
      <c r="AO127" s="104"/>
      <c r="AP127" s="104"/>
      <c r="AQ127" s="104"/>
      <c r="AR127" s="104"/>
      <c r="AT127" s="104"/>
      <c r="AU127" s="104"/>
      <c r="AV127" s="104"/>
      <c r="AW127" s="104"/>
      <c r="AX127" s="104"/>
    </row>
    <row r="128" spans="1:98" s="37" customFormat="1" ht="12.75" x14ac:dyDescent="0.2">
      <c r="A128" s="104" t="s">
        <v>339</v>
      </c>
      <c r="B128" s="104"/>
      <c r="D128" s="104"/>
      <c r="E128" s="104"/>
      <c r="F128" s="104"/>
      <c r="G128" s="104"/>
      <c r="H128" s="104"/>
      <c r="J128" s="104"/>
      <c r="K128" s="104"/>
      <c r="L128" s="104"/>
      <c r="M128" s="104"/>
      <c r="N128" s="104"/>
      <c r="P128" s="104"/>
      <c r="Q128" s="104"/>
      <c r="R128" s="104"/>
      <c r="S128" s="104"/>
      <c r="T128" s="104"/>
      <c r="V128" s="202"/>
      <c r="W128" s="202"/>
      <c r="X128" s="202"/>
      <c r="Y128" s="202"/>
      <c r="Z128" s="104"/>
      <c r="AB128" s="104"/>
      <c r="AC128" s="104"/>
      <c r="AD128" s="104"/>
      <c r="AE128" s="104"/>
      <c r="AF128" s="104"/>
      <c r="AH128" s="104"/>
      <c r="AI128" s="104"/>
      <c r="AJ128" s="104"/>
      <c r="AK128" s="104"/>
      <c r="AL128" s="104"/>
      <c r="AN128" s="104"/>
      <c r="AO128" s="104"/>
      <c r="AP128" s="104"/>
      <c r="AQ128" s="104"/>
      <c r="AR128" s="104"/>
      <c r="AT128" s="104"/>
      <c r="AU128" s="104"/>
      <c r="AV128" s="104"/>
      <c r="AW128" s="104"/>
      <c r="AX128" s="104"/>
    </row>
    <row r="129" spans="1:86" s="37" customFormat="1" ht="12.75" x14ac:dyDescent="0.2">
      <c r="A129" s="104" t="s">
        <v>340</v>
      </c>
      <c r="B129" s="104"/>
      <c r="D129" s="104"/>
      <c r="E129" s="104"/>
      <c r="F129" s="104"/>
      <c r="G129" s="104"/>
      <c r="H129" s="104"/>
      <c r="J129" s="104"/>
      <c r="K129" s="104"/>
      <c r="L129" s="104"/>
      <c r="M129" s="104"/>
      <c r="N129" s="104"/>
      <c r="P129" s="104"/>
      <c r="Q129" s="104"/>
      <c r="R129" s="104"/>
      <c r="S129" s="104"/>
      <c r="T129" s="104"/>
      <c r="V129" s="202"/>
      <c r="W129" s="202"/>
      <c r="X129" s="202"/>
      <c r="Y129" s="202"/>
      <c r="Z129" s="104"/>
      <c r="AB129" s="104"/>
      <c r="AC129" s="104"/>
      <c r="AD129" s="104"/>
      <c r="AE129" s="104"/>
      <c r="AF129" s="104"/>
      <c r="AH129" s="104"/>
      <c r="AI129" s="104"/>
      <c r="AJ129" s="104"/>
      <c r="AK129" s="104"/>
      <c r="AL129" s="104"/>
      <c r="AN129" s="104"/>
      <c r="AO129" s="104"/>
      <c r="AP129" s="104"/>
      <c r="AQ129" s="104"/>
      <c r="AR129" s="104"/>
      <c r="AT129" s="104"/>
      <c r="AU129" s="104"/>
      <c r="AV129" s="104"/>
      <c r="AW129" s="104"/>
      <c r="AX129" s="104"/>
    </row>
    <row r="130" spans="1:86" s="37" customFormat="1" ht="12.75" x14ac:dyDescent="0.2">
      <c r="A130" s="104" t="s">
        <v>252</v>
      </c>
      <c r="B130" s="104"/>
      <c r="D130" s="104"/>
      <c r="E130" s="104"/>
      <c r="F130" s="104"/>
      <c r="G130" s="104"/>
      <c r="H130" s="104"/>
      <c r="J130" s="104"/>
      <c r="K130" s="104"/>
      <c r="L130" s="104"/>
      <c r="M130" s="104"/>
      <c r="N130" s="104"/>
      <c r="P130" s="104"/>
      <c r="Q130" s="104"/>
      <c r="R130" s="104"/>
      <c r="S130" s="104"/>
      <c r="T130" s="104"/>
      <c r="V130" s="202"/>
      <c r="W130" s="202"/>
      <c r="X130" s="202"/>
      <c r="Y130" s="202"/>
      <c r="Z130" s="104"/>
      <c r="AB130" s="104"/>
      <c r="AC130" s="104"/>
      <c r="AD130" s="104"/>
      <c r="AE130" s="104"/>
      <c r="AF130" s="104"/>
      <c r="AH130" s="104"/>
      <c r="AI130" s="104"/>
      <c r="AJ130" s="104"/>
      <c r="AK130" s="104"/>
      <c r="AL130" s="104"/>
      <c r="AN130" s="104"/>
      <c r="AO130" s="104"/>
      <c r="AP130" s="104"/>
      <c r="AQ130" s="104"/>
      <c r="AR130" s="104"/>
      <c r="AT130" s="104"/>
      <c r="AU130" s="104"/>
      <c r="AV130" s="104"/>
      <c r="AW130" s="104"/>
      <c r="AX130" s="104"/>
    </row>
    <row r="131" spans="1:86" s="37" customFormat="1" ht="12.75" x14ac:dyDescent="0.2">
      <c r="A131" s="104" t="s">
        <v>253</v>
      </c>
      <c r="B131" s="104"/>
      <c r="D131" s="104"/>
      <c r="E131" s="104"/>
      <c r="F131" s="104"/>
      <c r="G131" s="104"/>
      <c r="H131" s="104"/>
      <c r="J131" s="104"/>
      <c r="K131" s="104"/>
      <c r="L131" s="104"/>
      <c r="M131" s="104"/>
      <c r="N131" s="104"/>
      <c r="P131" s="104"/>
      <c r="Q131" s="104"/>
      <c r="R131" s="104"/>
      <c r="S131" s="104"/>
      <c r="T131" s="104"/>
      <c r="V131" s="202"/>
      <c r="W131" s="202"/>
      <c r="X131" s="202"/>
      <c r="Y131" s="202"/>
      <c r="Z131" s="104"/>
      <c r="AB131" s="104"/>
      <c r="AC131" s="104"/>
      <c r="AD131" s="104"/>
      <c r="AE131" s="104"/>
      <c r="AF131" s="104"/>
      <c r="AH131" s="104"/>
      <c r="AI131" s="104"/>
      <c r="AJ131" s="104"/>
      <c r="AK131" s="104"/>
      <c r="AL131" s="104"/>
      <c r="AN131" s="104"/>
      <c r="AO131" s="104"/>
      <c r="AP131" s="104"/>
      <c r="AQ131" s="104"/>
      <c r="AR131" s="104"/>
      <c r="AT131" s="104"/>
      <c r="AU131" s="104"/>
      <c r="AV131" s="104"/>
      <c r="AW131" s="104"/>
      <c r="AX131" s="104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  <c r="CG131" s="122"/>
      <c r="CH131" s="122"/>
    </row>
    <row r="132" spans="1:86" s="37" customFormat="1" ht="12.75" x14ac:dyDescent="0.2">
      <c r="A132" s="104" t="s">
        <v>341</v>
      </c>
      <c r="B132" s="104"/>
      <c r="D132" s="104"/>
      <c r="E132" s="104"/>
      <c r="F132" s="104"/>
      <c r="G132" s="104"/>
      <c r="H132" s="104"/>
      <c r="J132" s="104"/>
      <c r="K132" s="104"/>
      <c r="L132" s="104"/>
      <c r="M132" s="104"/>
      <c r="N132" s="104"/>
      <c r="P132" s="104"/>
      <c r="Q132" s="104"/>
      <c r="R132" s="104"/>
      <c r="S132" s="104"/>
      <c r="T132" s="104"/>
      <c r="V132" s="202"/>
      <c r="W132" s="202"/>
      <c r="X132" s="202"/>
      <c r="Y132" s="202"/>
      <c r="Z132" s="104"/>
      <c r="AB132" s="104"/>
      <c r="AC132" s="104"/>
      <c r="AD132" s="104"/>
      <c r="AE132" s="104"/>
      <c r="AF132" s="104"/>
      <c r="AH132" s="104"/>
      <c r="AI132" s="104"/>
      <c r="AJ132" s="104"/>
      <c r="AK132" s="104"/>
      <c r="AL132" s="104"/>
      <c r="AN132" s="104"/>
      <c r="AO132" s="104"/>
      <c r="AP132" s="104"/>
      <c r="AQ132" s="104"/>
      <c r="AR132" s="104"/>
      <c r="AT132" s="104"/>
      <c r="AU132" s="104"/>
      <c r="AV132" s="104"/>
      <c r="AW132" s="104"/>
      <c r="AX132" s="104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CH132" s="122"/>
    </row>
    <row r="133" spans="1:86" s="37" customFormat="1" ht="12.75" x14ac:dyDescent="0.2">
      <c r="A133" s="104" t="s">
        <v>342</v>
      </c>
      <c r="B133" s="104"/>
      <c r="D133" s="104"/>
      <c r="E133" s="104"/>
      <c r="F133" s="104"/>
      <c r="G133" s="104"/>
      <c r="H133" s="104"/>
      <c r="J133" s="104"/>
      <c r="K133" s="104"/>
      <c r="L133" s="104"/>
      <c r="M133" s="104"/>
      <c r="N133" s="104"/>
      <c r="P133" s="104"/>
      <c r="Q133" s="104"/>
      <c r="R133" s="104"/>
      <c r="S133" s="104"/>
      <c r="T133" s="104"/>
      <c r="V133" s="202"/>
      <c r="W133" s="202"/>
      <c r="X133" s="202"/>
      <c r="Y133" s="202"/>
      <c r="Z133" s="104"/>
      <c r="AB133" s="104"/>
      <c r="AC133" s="104"/>
      <c r="AD133" s="104"/>
      <c r="AE133" s="104"/>
      <c r="AF133" s="104"/>
      <c r="AH133" s="104"/>
      <c r="AI133" s="104"/>
      <c r="AJ133" s="104"/>
      <c r="AK133" s="104"/>
      <c r="AL133" s="104"/>
      <c r="AN133" s="104"/>
      <c r="AO133" s="104"/>
      <c r="AP133" s="104"/>
      <c r="AQ133" s="104"/>
      <c r="AR133" s="104"/>
      <c r="AT133" s="104"/>
      <c r="AU133" s="104"/>
      <c r="AV133" s="104"/>
      <c r="AW133" s="104"/>
      <c r="AX133" s="104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CH133" s="122"/>
    </row>
    <row r="134" spans="1:86" s="37" customFormat="1" ht="12.75" x14ac:dyDescent="0.2">
      <c r="A134" s="104" t="s">
        <v>343</v>
      </c>
      <c r="B134" s="104"/>
      <c r="D134" s="104"/>
      <c r="E134" s="104"/>
      <c r="F134" s="104"/>
      <c r="G134" s="104"/>
      <c r="H134" s="104"/>
      <c r="J134" s="104"/>
      <c r="K134" s="104"/>
      <c r="L134" s="104"/>
      <c r="M134" s="104"/>
      <c r="N134" s="104"/>
      <c r="P134" s="104"/>
      <c r="Q134" s="104"/>
      <c r="R134" s="104"/>
      <c r="S134" s="104"/>
      <c r="T134" s="104"/>
      <c r="V134" s="202"/>
      <c r="W134" s="202"/>
      <c r="X134" s="202"/>
      <c r="Y134" s="202"/>
      <c r="Z134" s="104"/>
      <c r="AB134" s="104"/>
      <c r="AC134" s="104"/>
      <c r="AD134" s="104"/>
      <c r="AE134" s="104"/>
      <c r="AF134" s="104"/>
      <c r="AH134" s="104"/>
      <c r="AI134" s="104"/>
      <c r="AJ134" s="104"/>
      <c r="AK134" s="104"/>
      <c r="AL134" s="104"/>
      <c r="AN134" s="104"/>
      <c r="AO134" s="104"/>
      <c r="AP134" s="104"/>
      <c r="AQ134" s="104"/>
      <c r="AR134" s="104"/>
      <c r="AT134" s="104"/>
      <c r="AU134" s="104"/>
      <c r="AV134" s="104"/>
      <c r="AW134" s="104"/>
      <c r="AX134" s="104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</row>
    <row r="135" spans="1:86" s="37" customFormat="1" ht="12.75" x14ac:dyDescent="0.2">
      <c r="A135" s="104" t="s">
        <v>344</v>
      </c>
      <c r="B135" s="104"/>
      <c r="D135" s="104"/>
      <c r="E135" s="104"/>
      <c r="F135" s="104"/>
      <c r="G135" s="104"/>
      <c r="H135" s="104"/>
      <c r="J135" s="104"/>
      <c r="K135" s="104"/>
      <c r="L135" s="104"/>
      <c r="M135" s="104"/>
      <c r="N135" s="104"/>
      <c r="P135" s="104"/>
      <c r="Q135" s="104"/>
      <c r="R135" s="104"/>
      <c r="S135" s="104"/>
      <c r="T135" s="104"/>
      <c r="V135" s="202"/>
      <c r="W135" s="202"/>
      <c r="X135" s="202"/>
      <c r="Y135" s="202"/>
      <c r="Z135" s="104"/>
      <c r="AB135" s="104"/>
      <c r="AC135" s="104"/>
      <c r="AD135" s="104"/>
      <c r="AE135" s="104"/>
      <c r="AF135" s="104"/>
      <c r="AH135" s="104"/>
      <c r="AI135" s="104"/>
      <c r="AJ135" s="104"/>
      <c r="AK135" s="104"/>
      <c r="AL135" s="104"/>
      <c r="AN135" s="104" t="s">
        <v>472</v>
      </c>
      <c r="AO135" s="104"/>
      <c r="AP135" s="104"/>
      <c r="AQ135" s="104"/>
      <c r="AR135" s="104"/>
      <c r="AT135" s="104"/>
      <c r="AU135" s="104"/>
      <c r="AV135" s="104"/>
      <c r="AW135" s="104"/>
      <c r="AX135" s="104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  <c r="CG135" s="122"/>
      <c r="CH135" s="122"/>
    </row>
    <row r="136" spans="1:86" s="37" customFormat="1" ht="12.75" x14ac:dyDescent="0.2">
      <c r="A136" s="104" t="s">
        <v>345</v>
      </c>
      <c r="B136" s="104"/>
      <c r="D136" s="104"/>
      <c r="E136" s="104"/>
      <c r="F136" s="104"/>
      <c r="G136" s="104"/>
      <c r="H136" s="104"/>
      <c r="J136" s="104"/>
      <c r="K136" s="104"/>
      <c r="L136" s="104"/>
      <c r="M136" s="104"/>
      <c r="N136" s="104"/>
      <c r="P136" s="104"/>
      <c r="Q136" s="104"/>
      <c r="R136" s="104"/>
      <c r="S136" s="104"/>
      <c r="T136" s="104"/>
      <c r="V136" s="202"/>
      <c r="W136" s="202"/>
      <c r="X136" s="202"/>
      <c r="Y136" s="202"/>
      <c r="Z136" s="104"/>
      <c r="AB136" s="104"/>
      <c r="AC136" s="104"/>
      <c r="AD136" s="104"/>
      <c r="AE136" s="104"/>
      <c r="AF136" s="104"/>
      <c r="AH136" s="104"/>
      <c r="AI136" s="104"/>
      <c r="AJ136" s="104"/>
      <c r="AK136" s="104"/>
      <c r="AL136" s="104"/>
      <c r="AN136" s="104"/>
      <c r="AO136" s="104"/>
      <c r="AP136" s="104"/>
      <c r="AQ136" s="104"/>
      <c r="AR136" s="104"/>
      <c r="AT136" s="104"/>
      <c r="AU136" s="104"/>
      <c r="AV136" s="104"/>
      <c r="AW136" s="104"/>
      <c r="AX136" s="104"/>
    </row>
    <row r="137" spans="1:86" s="37" customFormat="1" ht="12.75" x14ac:dyDescent="0.2">
      <c r="A137" s="104" t="s">
        <v>346</v>
      </c>
      <c r="B137" s="104"/>
      <c r="D137" s="104"/>
      <c r="E137" s="104"/>
      <c r="F137" s="104"/>
      <c r="G137" s="104"/>
      <c r="H137" s="104"/>
      <c r="J137" s="104"/>
      <c r="K137" s="104"/>
      <c r="L137" s="104"/>
      <c r="M137" s="104"/>
      <c r="N137" s="104"/>
      <c r="P137" s="104"/>
      <c r="Q137" s="104"/>
      <c r="R137" s="104"/>
      <c r="S137" s="104"/>
      <c r="T137" s="104"/>
      <c r="V137" s="202"/>
      <c r="W137" s="202"/>
      <c r="X137" s="202"/>
      <c r="Y137" s="202"/>
      <c r="Z137" s="104"/>
      <c r="AB137" s="104"/>
      <c r="AC137" s="104"/>
      <c r="AD137" s="104"/>
      <c r="AE137" s="104"/>
      <c r="AF137" s="104"/>
      <c r="AH137" s="104"/>
      <c r="AI137" s="104"/>
      <c r="AJ137" s="104"/>
      <c r="AK137" s="104"/>
      <c r="AL137" s="104"/>
      <c r="AN137" s="104"/>
      <c r="AO137" s="104"/>
      <c r="AP137" s="104"/>
      <c r="AQ137" s="104"/>
      <c r="AR137" s="104"/>
      <c r="AT137" s="104"/>
      <c r="AU137" s="104"/>
      <c r="AV137" s="104"/>
      <c r="AW137" s="104"/>
      <c r="AX137" s="104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</row>
    <row r="138" spans="1:86" s="37" customFormat="1" ht="12.75" x14ac:dyDescent="0.2">
      <c r="A138" s="104" t="s">
        <v>347</v>
      </c>
      <c r="B138" s="104"/>
      <c r="D138" s="104"/>
      <c r="E138" s="104"/>
      <c r="F138" s="104"/>
      <c r="G138" s="104"/>
      <c r="H138" s="104"/>
      <c r="J138" s="104"/>
      <c r="K138" s="104"/>
      <c r="L138" s="104"/>
      <c r="M138" s="104"/>
      <c r="N138" s="104"/>
      <c r="P138" s="104"/>
      <c r="Q138" s="104"/>
      <c r="R138" s="104"/>
      <c r="S138" s="104"/>
      <c r="T138" s="104"/>
      <c r="V138" s="202"/>
      <c r="W138" s="202"/>
      <c r="X138" s="202"/>
      <c r="Y138" s="202"/>
      <c r="Z138" s="104"/>
      <c r="AB138" s="104"/>
      <c r="AC138" s="104"/>
      <c r="AD138" s="104"/>
      <c r="AE138" s="104"/>
      <c r="AF138" s="104"/>
      <c r="AH138" s="104"/>
      <c r="AI138" s="104"/>
      <c r="AJ138" s="104"/>
      <c r="AK138" s="104"/>
      <c r="AL138" s="104"/>
      <c r="AN138" s="104"/>
      <c r="AO138" s="104"/>
      <c r="AP138" s="104"/>
      <c r="AQ138" s="104"/>
      <c r="AR138" s="104"/>
      <c r="AT138" s="104"/>
      <c r="AU138" s="104"/>
      <c r="AV138" s="104"/>
      <c r="AW138" s="104"/>
      <c r="AX138" s="104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</row>
    <row r="139" spans="1:86" s="37" customFormat="1" ht="12.75" x14ac:dyDescent="0.2">
      <c r="A139" s="104" t="s">
        <v>348</v>
      </c>
      <c r="B139" s="104"/>
      <c r="D139" s="104"/>
      <c r="E139" s="104"/>
      <c r="F139" s="104"/>
      <c r="G139" s="104"/>
      <c r="H139" s="104"/>
      <c r="J139" s="104"/>
      <c r="K139" s="104"/>
      <c r="L139" s="104"/>
      <c r="M139" s="104"/>
      <c r="N139" s="104"/>
      <c r="P139" s="104"/>
      <c r="Q139" s="104"/>
      <c r="R139" s="104"/>
      <c r="S139" s="104"/>
      <c r="T139" s="104"/>
      <c r="V139" s="202"/>
      <c r="W139" s="202"/>
      <c r="X139" s="202"/>
      <c r="Y139" s="202"/>
      <c r="Z139" s="104"/>
      <c r="AB139" s="104"/>
      <c r="AC139" s="104"/>
      <c r="AD139" s="104"/>
      <c r="AE139" s="104"/>
      <c r="AF139" s="104"/>
      <c r="AH139" s="104"/>
      <c r="AI139" s="104"/>
      <c r="AJ139" s="104"/>
      <c r="AK139" s="104"/>
      <c r="AL139" s="104"/>
      <c r="AN139" s="104"/>
      <c r="AO139" s="104"/>
      <c r="AP139" s="104"/>
      <c r="AQ139" s="104"/>
      <c r="AR139" s="104"/>
      <c r="AT139" s="104"/>
      <c r="AU139" s="104"/>
      <c r="AV139" s="104"/>
      <c r="AW139" s="104"/>
      <c r="AX139" s="104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</row>
    <row r="140" spans="1:86" s="23" customFormat="1" ht="12.75" x14ac:dyDescent="0.2">
      <c r="A140" s="104" t="s">
        <v>349</v>
      </c>
      <c r="B140" s="104"/>
      <c r="D140" s="104"/>
      <c r="E140" s="104"/>
      <c r="F140" s="104"/>
      <c r="G140" s="104"/>
      <c r="H140" s="104"/>
      <c r="J140" s="104"/>
      <c r="K140" s="104"/>
      <c r="L140" s="104"/>
      <c r="M140" s="104"/>
      <c r="N140" s="104"/>
      <c r="P140" s="104"/>
      <c r="Q140" s="104"/>
      <c r="R140" s="104"/>
      <c r="S140" s="104"/>
      <c r="T140" s="104"/>
      <c r="V140" s="202"/>
      <c r="W140" s="202"/>
      <c r="X140" s="202"/>
      <c r="Y140" s="202"/>
      <c r="Z140" s="104"/>
      <c r="AB140" s="104"/>
      <c r="AC140" s="104"/>
      <c r="AD140" s="104"/>
      <c r="AE140" s="104"/>
      <c r="AF140" s="104"/>
      <c r="AH140" s="104"/>
      <c r="AI140" s="104"/>
      <c r="AJ140" s="104"/>
      <c r="AK140" s="104"/>
      <c r="AL140" s="104"/>
      <c r="AN140" s="104"/>
      <c r="AO140" s="104"/>
      <c r="AP140" s="104"/>
      <c r="AQ140" s="104"/>
      <c r="AR140" s="104"/>
      <c r="AT140" s="104"/>
      <c r="AU140" s="104"/>
      <c r="AV140" s="104"/>
      <c r="AW140" s="104"/>
      <c r="AX140" s="104"/>
      <c r="BV140" s="37"/>
      <c r="BY140" s="37"/>
      <c r="CC140" s="67"/>
      <c r="CE140" s="67"/>
      <c r="CG140" s="67"/>
      <c r="CH140" s="67"/>
    </row>
    <row r="141" spans="1:86" s="23" customFormat="1" ht="12.75" x14ac:dyDescent="0.2">
      <c r="A141" s="104" t="s">
        <v>350</v>
      </c>
      <c r="B141" s="104"/>
      <c r="D141" s="104"/>
      <c r="E141" s="104"/>
      <c r="F141" s="104"/>
      <c r="G141" s="104"/>
      <c r="H141" s="104"/>
      <c r="J141" s="104"/>
      <c r="K141" s="104"/>
      <c r="L141" s="104"/>
      <c r="M141" s="104"/>
      <c r="N141" s="104"/>
      <c r="P141" s="104"/>
      <c r="Q141" s="104"/>
      <c r="R141" s="104"/>
      <c r="S141" s="104"/>
      <c r="T141" s="104"/>
      <c r="V141" s="202"/>
      <c r="W141" s="202"/>
      <c r="X141" s="202"/>
      <c r="Y141" s="202"/>
      <c r="Z141" s="104"/>
      <c r="AB141" s="104"/>
      <c r="AC141" s="104"/>
      <c r="AD141" s="104"/>
      <c r="AE141" s="104"/>
      <c r="AF141" s="104"/>
      <c r="AH141" s="104"/>
      <c r="AI141" s="104"/>
      <c r="AJ141" s="104"/>
      <c r="AK141" s="104"/>
      <c r="AL141" s="104"/>
      <c r="AN141" s="104"/>
      <c r="AO141" s="104"/>
      <c r="AP141" s="104"/>
      <c r="AQ141" s="104"/>
      <c r="AR141" s="104"/>
      <c r="AT141" s="104"/>
      <c r="AU141" s="104"/>
      <c r="AV141" s="104"/>
      <c r="AW141" s="104"/>
      <c r="AX141" s="104"/>
      <c r="BV141" s="37"/>
      <c r="BY141" s="37"/>
      <c r="CC141" s="67"/>
      <c r="CE141" s="67"/>
      <c r="CG141" s="67"/>
      <c r="CH141" s="67"/>
    </row>
    <row r="142" spans="1:86" s="23" customFormat="1" ht="12.75" x14ac:dyDescent="0.2">
      <c r="A142" s="104" t="s">
        <v>351</v>
      </c>
      <c r="B142" s="104"/>
      <c r="D142" s="104"/>
      <c r="E142" s="104"/>
      <c r="F142" s="104"/>
      <c r="G142" s="104"/>
      <c r="H142" s="104"/>
      <c r="J142" s="104"/>
      <c r="K142" s="104"/>
      <c r="L142" s="104"/>
      <c r="M142" s="104"/>
      <c r="N142" s="104"/>
      <c r="P142" s="104"/>
      <c r="Q142" s="104"/>
      <c r="R142" s="104"/>
      <c r="S142" s="104"/>
      <c r="T142" s="104"/>
      <c r="V142" s="202"/>
      <c r="W142" s="202"/>
      <c r="X142" s="202"/>
      <c r="Y142" s="202"/>
      <c r="Z142" s="104"/>
      <c r="AB142" s="104"/>
      <c r="AC142" s="104"/>
      <c r="AD142" s="104"/>
      <c r="AE142" s="104"/>
      <c r="AF142" s="104"/>
      <c r="AH142" s="104"/>
      <c r="AI142" s="104"/>
      <c r="AJ142" s="104"/>
      <c r="AK142" s="104"/>
      <c r="AL142" s="104"/>
      <c r="AN142" s="104"/>
      <c r="AO142" s="104"/>
      <c r="AP142" s="104"/>
      <c r="AQ142" s="104"/>
      <c r="AR142" s="104"/>
      <c r="AT142" s="104"/>
      <c r="AU142" s="104"/>
      <c r="AV142" s="104"/>
      <c r="AW142" s="104"/>
      <c r="AX142" s="104"/>
      <c r="BV142" s="37"/>
      <c r="BY142" s="67"/>
      <c r="CB142" s="37"/>
      <c r="CC142" s="67"/>
      <c r="CE142" s="67"/>
      <c r="CG142" s="67"/>
      <c r="CH142" s="67"/>
    </row>
    <row r="143" spans="1:86" s="23" customFormat="1" ht="12.75" x14ac:dyDescent="0.2">
      <c r="A143" s="104" t="s">
        <v>352</v>
      </c>
      <c r="B143" s="104"/>
      <c r="D143" s="104"/>
      <c r="E143" s="104"/>
      <c r="F143" s="104"/>
      <c r="G143" s="104"/>
      <c r="H143" s="104"/>
      <c r="J143" s="104"/>
      <c r="K143" s="104"/>
      <c r="L143" s="104"/>
      <c r="M143" s="104"/>
      <c r="N143" s="104"/>
      <c r="P143" s="104"/>
      <c r="Q143" s="104"/>
      <c r="R143" s="104"/>
      <c r="S143" s="104"/>
      <c r="T143" s="104"/>
      <c r="V143" s="202"/>
      <c r="W143" s="202"/>
      <c r="X143" s="202"/>
      <c r="Y143" s="202"/>
      <c r="Z143" s="104"/>
      <c r="AB143" s="104"/>
      <c r="AC143" s="104"/>
      <c r="AD143" s="104"/>
      <c r="AE143" s="104"/>
      <c r="AF143" s="104"/>
      <c r="AH143" s="104"/>
      <c r="AI143" s="104"/>
      <c r="AJ143" s="104"/>
      <c r="AK143" s="104"/>
      <c r="AL143" s="104"/>
      <c r="AN143" s="104"/>
      <c r="AO143" s="104"/>
      <c r="AP143" s="104"/>
      <c r="AQ143" s="104"/>
      <c r="AR143" s="104"/>
      <c r="AT143" s="104"/>
      <c r="AU143" s="104"/>
      <c r="AV143" s="104"/>
      <c r="AW143" s="104"/>
      <c r="AX143" s="104"/>
      <c r="BV143" s="37"/>
      <c r="BY143" s="67"/>
      <c r="CB143" s="37"/>
      <c r="CC143" s="67"/>
      <c r="CE143" s="67"/>
      <c r="CG143" s="67"/>
      <c r="CH143" s="67"/>
    </row>
    <row r="144" spans="1:86" s="23" customFormat="1" ht="12.75" x14ac:dyDescent="0.2">
      <c r="A144" s="104" t="s">
        <v>430</v>
      </c>
      <c r="B144" s="104"/>
      <c r="D144" s="104"/>
      <c r="E144" s="104"/>
      <c r="F144" s="104"/>
      <c r="G144" s="104"/>
      <c r="H144" s="104"/>
      <c r="J144" s="104"/>
      <c r="K144" s="104"/>
      <c r="L144" s="104"/>
      <c r="M144" s="104"/>
      <c r="N144" s="104"/>
      <c r="P144" s="104"/>
      <c r="Q144" s="104"/>
      <c r="R144" s="104"/>
      <c r="S144" s="104"/>
      <c r="T144" s="104"/>
      <c r="V144" s="202"/>
      <c r="W144" s="202"/>
      <c r="X144" s="202"/>
      <c r="Y144" s="202"/>
      <c r="Z144" s="104"/>
      <c r="AB144" s="104"/>
      <c r="AC144" s="104"/>
      <c r="AD144" s="104"/>
      <c r="AE144" s="104"/>
      <c r="AF144" s="104"/>
      <c r="AH144" s="104"/>
      <c r="AI144" s="104"/>
      <c r="AJ144" s="104"/>
      <c r="AK144" s="104"/>
      <c r="AL144" s="104"/>
      <c r="AN144" s="104"/>
      <c r="AO144" s="104"/>
      <c r="AP144" s="104"/>
      <c r="AQ144" s="104"/>
      <c r="AR144" s="104"/>
      <c r="AT144" s="104"/>
      <c r="AU144" s="104"/>
      <c r="AV144" s="104"/>
      <c r="AW144" s="104"/>
      <c r="AX144" s="104"/>
      <c r="BV144" s="37"/>
      <c r="BY144" s="67"/>
      <c r="CB144" s="37"/>
      <c r="CC144" s="67"/>
      <c r="CE144" s="67"/>
      <c r="CG144" s="67"/>
      <c r="CH144" s="67"/>
    </row>
    <row r="145" spans="1:86" s="23" customFormat="1" ht="12.75" x14ac:dyDescent="0.2">
      <c r="A145" s="104" t="s">
        <v>457</v>
      </c>
      <c r="V145" s="122"/>
      <c r="W145" s="122"/>
      <c r="X145" s="122"/>
      <c r="Y145" s="122"/>
      <c r="BV145" s="37"/>
      <c r="BY145" s="67"/>
      <c r="CB145" s="37"/>
      <c r="CC145" s="67"/>
      <c r="CE145" s="67"/>
      <c r="CG145" s="67"/>
      <c r="CH145" s="67"/>
    </row>
    <row r="146" spans="1:86" s="23" customFormat="1" ht="12.75" x14ac:dyDescent="0.2">
      <c r="A146" s="104" t="s">
        <v>463</v>
      </c>
      <c r="V146" s="122"/>
      <c r="W146" s="122"/>
      <c r="X146" s="122"/>
      <c r="Y146" s="122"/>
      <c r="BV146" s="37"/>
      <c r="BY146" s="67"/>
      <c r="CB146" s="37"/>
      <c r="CC146" s="67"/>
      <c r="CE146" s="67"/>
      <c r="CG146" s="67"/>
      <c r="CH146" s="67"/>
    </row>
    <row r="147" spans="1:86" s="23" customFormat="1" ht="12.75" x14ac:dyDescent="0.2">
      <c r="A147" s="104" t="s">
        <v>482</v>
      </c>
      <c r="V147" s="122"/>
      <c r="W147" s="122"/>
      <c r="X147" s="122"/>
      <c r="Y147" s="122"/>
      <c r="BV147" s="37"/>
      <c r="BY147" s="67"/>
      <c r="CB147" s="37"/>
      <c r="CC147" s="67"/>
      <c r="CE147" s="67"/>
      <c r="CG147" s="67"/>
      <c r="CH147" s="67"/>
    </row>
    <row r="148" spans="1:86" s="23" customFormat="1" ht="12.75" x14ac:dyDescent="0.2">
      <c r="A148" s="104" t="s">
        <v>495</v>
      </c>
      <c r="V148" s="122"/>
      <c r="W148" s="122"/>
      <c r="X148" s="122"/>
      <c r="Y148" s="122"/>
      <c r="BV148" s="37"/>
      <c r="BY148" s="67"/>
      <c r="CB148" s="37"/>
      <c r="CC148" s="67"/>
      <c r="CE148" s="67"/>
      <c r="CG148" s="67"/>
      <c r="CH148" s="67"/>
    </row>
    <row r="149" spans="1:86" s="23" customFormat="1" ht="12.75" x14ac:dyDescent="0.2">
      <c r="A149" s="104" t="s">
        <v>497</v>
      </c>
      <c r="V149" s="122"/>
      <c r="W149" s="122"/>
      <c r="X149" s="122"/>
      <c r="Y149" s="122"/>
      <c r="BV149" s="37"/>
      <c r="BY149" s="67"/>
      <c r="CB149" s="37"/>
      <c r="CC149" s="67"/>
      <c r="CE149" s="67"/>
      <c r="CG149" s="67"/>
      <c r="CH149" s="67"/>
    </row>
    <row r="150" spans="1:86" s="23" customFormat="1" ht="14.25" customHeight="1" x14ac:dyDescent="0.2">
      <c r="A150" s="104" t="s">
        <v>506</v>
      </c>
      <c r="V150" s="122"/>
      <c r="W150" s="122"/>
      <c r="X150" s="122"/>
      <c r="Y150" s="122"/>
      <c r="BV150" s="37"/>
      <c r="BY150" s="67"/>
      <c r="CB150" s="37"/>
      <c r="CC150" s="67"/>
      <c r="CE150" s="67"/>
      <c r="CG150" s="67"/>
      <c r="CH150" s="67"/>
    </row>
    <row r="151" spans="1:86" s="23" customFormat="1" ht="12.75" x14ac:dyDescent="0.2">
      <c r="A151" s="104" t="s">
        <v>525</v>
      </c>
      <c r="V151" s="122"/>
      <c r="W151" s="122"/>
      <c r="X151" s="122"/>
      <c r="Y151" s="122"/>
      <c r="BV151" s="37"/>
      <c r="BY151" s="67"/>
      <c r="CB151" s="37"/>
      <c r="CC151" s="67"/>
      <c r="CE151" s="67"/>
      <c r="CG151" s="67"/>
      <c r="CH151" s="67"/>
    </row>
    <row r="152" spans="1:86" s="23" customFormat="1" ht="12.75" x14ac:dyDescent="0.2">
      <c r="A152" s="104" t="s">
        <v>532</v>
      </c>
      <c r="V152" s="122"/>
      <c r="W152" s="122"/>
      <c r="X152" s="122"/>
      <c r="Y152" s="122"/>
      <c r="BV152" s="37"/>
      <c r="BY152" s="67"/>
      <c r="CB152" s="37"/>
      <c r="CC152" s="67"/>
      <c r="CE152" s="67"/>
      <c r="CG152" s="67"/>
      <c r="CH152" s="67"/>
    </row>
    <row r="153" spans="1:86" s="23" customFormat="1" ht="12.75" x14ac:dyDescent="0.2">
      <c r="A153" s="104" t="s">
        <v>536</v>
      </c>
      <c r="V153" s="122"/>
      <c r="W153" s="122"/>
      <c r="X153" s="122"/>
      <c r="Y153" s="122"/>
      <c r="BV153" s="37"/>
      <c r="BY153" s="67"/>
      <c r="CB153" s="37"/>
      <c r="CC153" s="67"/>
      <c r="CE153" s="67"/>
      <c r="CG153" s="67"/>
      <c r="CH153" s="67"/>
    </row>
    <row r="154" spans="1:86" s="23" customFormat="1" x14ac:dyDescent="0.2">
      <c r="A154" s="104"/>
      <c r="V154" s="122"/>
      <c r="W154" s="122"/>
      <c r="X154" s="122"/>
      <c r="Y154" s="122"/>
      <c r="BV154" s="37"/>
      <c r="BY154" s="67"/>
      <c r="CB154" s="37"/>
      <c r="CC154" s="67"/>
      <c r="CE154" s="67"/>
      <c r="CG154" s="67"/>
      <c r="CH154" s="67"/>
    </row>
    <row r="155" spans="1:86" s="23" customFormat="1" x14ac:dyDescent="0.2">
      <c r="V155" s="122"/>
      <c r="W155" s="122"/>
      <c r="X155" s="122"/>
      <c r="Y155" s="122"/>
      <c r="BV155" s="37"/>
      <c r="BY155" s="67"/>
      <c r="CB155" s="37"/>
      <c r="CC155" s="67"/>
      <c r="CE155" s="67"/>
      <c r="CG155" s="67"/>
      <c r="CH155" s="67"/>
    </row>
    <row r="156" spans="1:86" s="23" customFormat="1" x14ac:dyDescent="0.2">
      <c r="V156" s="122"/>
      <c r="W156" s="122"/>
      <c r="X156" s="122"/>
      <c r="Y156" s="122"/>
      <c r="BV156" s="37"/>
      <c r="BY156" s="67"/>
      <c r="CB156" s="37"/>
      <c r="CC156" s="67"/>
      <c r="CE156" s="67"/>
      <c r="CG156" s="67"/>
      <c r="CH156" s="67"/>
    </row>
    <row r="157" spans="1:86" s="23" customFormat="1" x14ac:dyDescent="0.2">
      <c r="V157" s="122"/>
      <c r="W157" s="122"/>
      <c r="X157" s="122"/>
      <c r="Y157" s="122"/>
      <c r="BV157" s="37"/>
      <c r="BY157" s="67"/>
      <c r="CB157" s="37"/>
      <c r="CC157" s="67"/>
      <c r="CE157" s="67"/>
      <c r="CG157" s="67"/>
      <c r="CH157" s="67"/>
    </row>
    <row r="158" spans="1:86" s="23" customFormat="1" x14ac:dyDescent="0.2">
      <c r="V158" s="122"/>
      <c r="W158" s="122"/>
      <c r="X158" s="122"/>
      <c r="Y158" s="122"/>
      <c r="BV158" s="37"/>
      <c r="BY158" s="67"/>
      <c r="CB158" s="37"/>
      <c r="CC158" s="67"/>
      <c r="CE158" s="67"/>
      <c r="CG158" s="67"/>
      <c r="CH158" s="67"/>
    </row>
    <row r="159" spans="1:86" s="23" customFormat="1" x14ac:dyDescent="0.2">
      <c r="V159" s="122"/>
      <c r="W159" s="122"/>
      <c r="X159" s="122"/>
      <c r="Y159" s="122"/>
      <c r="BV159" s="37"/>
      <c r="BY159" s="67"/>
      <c r="CB159" s="37"/>
      <c r="CC159" s="67"/>
      <c r="CE159" s="67"/>
      <c r="CG159" s="67"/>
      <c r="CH159" s="67"/>
    </row>
    <row r="160" spans="1:86" s="23" customFormat="1" x14ac:dyDescent="0.2">
      <c r="V160" s="122"/>
      <c r="W160" s="122"/>
      <c r="X160" s="122"/>
      <c r="Y160" s="122"/>
      <c r="BV160" s="37"/>
      <c r="BY160" s="67"/>
      <c r="CB160" s="37"/>
      <c r="CC160" s="67"/>
      <c r="CE160" s="67"/>
      <c r="CG160" s="67"/>
      <c r="CH160" s="67"/>
    </row>
    <row r="161" spans="22:86" s="23" customFormat="1" x14ac:dyDescent="0.2">
      <c r="V161" s="122"/>
      <c r="W161" s="122"/>
      <c r="X161" s="122"/>
      <c r="Y161" s="122"/>
      <c r="BV161" s="37"/>
      <c r="BY161" s="67"/>
      <c r="CB161" s="37"/>
      <c r="CC161" s="67"/>
      <c r="CE161" s="67"/>
      <c r="CG161" s="67"/>
      <c r="CH161" s="67"/>
    </row>
    <row r="162" spans="22:86" s="23" customFormat="1" x14ac:dyDescent="0.2">
      <c r="V162" s="122"/>
      <c r="W162" s="122"/>
      <c r="X162" s="122"/>
      <c r="Y162" s="122"/>
      <c r="BV162" s="37"/>
      <c r="BY162" s="67"/>
      <c r="CB162" s="37"/>
      <c r="CC162" s="67"/>
      <c r="CE162" s="67"/>
      <c r="CG162" s="67"/>
      <c r="CH162" s="67"/>
    </row>
    <row r="163" spans="22:86" s="23" customFormat="1" x14ac:dyDescent="0.2">
      <c r="V163" s="122"/>
      <c r="W163" s="122"/>
      <c r="X163" s="122"/>
      <c r="Y163" s="122"/>
      <c r="BV163" s="37"/>
      <c r="BY163" s="67"/>
      <c r="CB163" s="37"/>
      <c r="CC163" s="67"/>
      <c r="CE163" s="67"/>
      <c r="CG163" s="67"/>
      <c r="CH163" s="67"/>
    </row>
    <row r="164" spans="22:86" s="23" customFormat="1" x14ac:dyDescent="0.2">
      <c r="V164" s="122"/>
      <c r="W164" s="122"/>
      <c r="X164" s="122"/>
      <c r="Y164" s="122"/>
      <c r="BV164" s="37"/>
      <c r="BY164" s="67"/>
      <c r="CB164" s="37"/>
      <c r="CC164" s="67"/>
      <c r="CE164" s="67"/>
      <c r="CG164" s="67"/>
      <c r="CH164" s="67"/>
    </row>
    <row r="165" spans="22:86" s="23" customFormat="1" x14ac:dyDescent="0.2">
      <c r="V165" s="122"/>
      <c r="W165" s="122"/>
      <c r="X165" s="122"/>
      <c r="Y165" s="122"/>
      <c r="BV165" s="37"/>
      <c r="BY165" s="67"/>
      <c r="CB165" s="37"/>
      <c r="CC165" s="67"/>
      <c r="CE165" s="67"/>
      <c r="CG165" s="67"/>
      <c r="CH165" s="67"/>
    </row>
    <row r="166" spans="22:86" s="23" customFormat="1" x14ac:dyDescent="0.2">
      <c r="V166" s="122"/>
      <c r="W166" s="122"/>
      <c r="X166" s="122"/>
      <c r="Y166" s="122"/>
      <c r="BV166" s="37"/>
      <c r="BY166" s="67"/>
      <c r="CB166" s="37"/>
      <c r="CC166" s="67"/>
      <c r="CE166" s="67"/>
      <c r="CG166" s="67"/>
      <c r="CH166" s="67"/>
    </row>
    <row r="167" spans="22:86" s="23" customFormat="1" x14ac:dyDescent="0.2">
      <c r="V167" s="122"/>
      <c r="W167" s="122"/>
      <c r="X167" s="122"/>
      <c r="Y167" s="122"/>
      <c r="BV167" s="37"/>
      <c r="BY167" s="67"/>
      <c r="CB167" s="37"/>
      <c r="CC167" s="67"/>
      <c r="CE167" s="67"/>
      <c r="CG167" s="67"/>
      <c r="CH167" s="67"/>
    </row>
    <row r="168" spans="22:86" s="23" customFormat="1" x14ac:dyDescent="0.2">
      <c r="V168" s="122"/>
      <c r="W168" s="122"/>
      <c r="X168" s="122"/>
      <c r="Y168" s="122"/>
      <c r="BV168" s="37"/>
      <c r="BY168" s="67"/>
      <c r="CB168" s="37"/>
      <c r="CC168" s="67"/>
      <c r="CE168" s="67"/>
      <c r="CG168" s="67"/>
      <c r="CH168" s="67"/>
    </row>
    <row r="169" spans="22:86" s="23" customFormat="1" x14ac:dyDescent="0.2">
      <c r="V169" s="122"/>
      <c r="W169" s="122"/>
      <c r="X169" s="122"/>
      <c r="Y169" s="122"/>
      <c r="BV169" s="37"/>
      <c r="BY169" s="67"/>
      <c r="CB169" s="37"/>
      <c r="CC169" s="67"/>
      <c r="CE169" s="67"/>
      <c r="CG169" s="67"/>
      <c r="CH169" s="67"/>
    </row>
    <row r="170" spans="22:86" s="23" customFormat="1" x14ac:dyDescent="0.2">
      <c r="V170" s="122"/>
      <c r="W170" s="122"/>
      <c r="X170" s="122"/>
      <c r="Y170" s="122"/>
      <c r="BV170" s="37"/>
      <c r="BY170" s="67"/>
      <c r="CB170" s="37"/>
      <c r="CC170" s="67"/>
      <c r="CE170" s="67"/>
      <c r="CG170" s="67"/>
      <c r="CH170" s="67"/>
    </row>
    <row r="171" spans="22:86" s="23" customFormat="1" x14ac:dyDescent="0.2">
      <c r="V171" s="122"/>
      <c r="W171" s="122"/>
      <c r="X171" s="122"/>
      <c r="Y171" s="122"/>
      <c r="BV171" s="37"/>
      <c r="BY171" s="67"/>
      <c r="CB171" s="37"/>
      <c r="CC171" s="67"/>
      <c r="CE171" s="67"/>
      <c r="CG171" s="67"/>
      <c r="CH171" s="67"/>
    </row>
    <row r="172" spans="22:86" s="23" customFormat="1" x14ac:dyDescent="0.2">
      <c r="V172" s="122"/>
      <c r="W172" s="122"/>
      <c r="X172" s="122"/>
      <c r="Y172" s="122"/>
      <c r="BV172" s="37"/>
      <c r="BY172" s="67"/>
      <c r="CB172" s="37"/>
      <c r="CC172" s="67"/>
      <c r="CE172" s="67"/>
      <c r="CG172" s="67"/>
      <c r="CH172" s="67"/>
    </row>
    <row r="173" spans="22:86" s="23" customFormat="1" x14ac:dyDescent="0.2">
      <c r="V173" s="122"/>
      <c r="W173" s="122"/>
      <c r="X173" s="122"/>
      <c r="Y173" s="122"/>
      <c r="BV173" s="37"/>
      <c r="BY173" s="67"/>
      <c r="CB173" s="37"/>
      <c r="CC173" s="67"/>
      <c r="CE173" s="67"/>
      <c r="CG173" s="67"/>
      <c r="CH173" s="67"/>
    </row>
    <row r="174" spans="22:86" s="23" customFormat="1" x14ac:dyDescent="0.2">
      <c r="V174" s="122"/>
      <c r="W174" s="122"/>
      <c r="X174" s="122"/>
      <c r="Y174" s="122"/>
      <c r="BV174" s="37"/>
      <c r="BY174" s="67"/>
      <c r="CB174" s="37"/>
      <c r="CC174" s="67"/>
      <c r="CE174" s="67"/>
      <c r="CG174" s="67"/>
      <c r="CH174" s="67"/>
    </row>
    <row r="175" spans="22:86" s="23" customFormat="1" x14ac:dyDescent="0.2">
      <c r="V175" s="122"/>
      <c r="W175" s="122"/>
      <c r="X175" s="122"/>
      <c r="Y175" s="122"/>
      <c r="BV175" s="37"/>
      <c r="BY175" s="67"/>
      <c r="CB175" s="37"/>
      <c r="CC175" s="67"/>
      <c r="CE175" s="67"/>
      <c r="CG175" s="67"/>
      <c r="CH175" s="67"/>
    </row>
    <row r="176" spans="22:86" s="23" customFormat="1" x14ac:dyDescent="0.2">
      <c r="V176" s="122"/>
      <c r="W176" s="122"/>
      <c r="X176" s="122"/>
      <c r="Y176" s="122"/>
      <c r="BV176" s="37"/>
      <c r="BY176" s="67"/>
      <c r="CB176" s="37"/>
      <c r="CC176" s="67"/>
      <c r="CE176" s="67"/>
      <c r="CG176" s="67"/>
      <c r="CH176" s="67"/>
    </row>
    <row r="177" spans="22:86" s="23" customFormat="1" x14ac:dyDescent="0.2">
      <c r="V177" s="122"/>
      <c r="W177" s="122"/>
      <c r="X177" s="122"/>
      <c r="Y177" s="122"/>
      <c r="BV177" s="37"/>
      <c r="BY177" s="67"/>
      <c r="CB177" s="37"/>
      <c r="CC177" s="67"/>
      <c r="CE177" s="67"/>
      <c r="CG177" s="67"/>
      <c r="CH177" s="67"/>
    </row>
    <row r="178" spans="22:86" s="23" customFormat="1" x14ac:dyDescent="0.2">
      <c r="V178" s="122"/>
      <c r="W178" s="122"/>
      <c r="X178" s="122"/>
      <c r="Y178" s="122"/>
      <c r="BV178" s="37"/>
      <c r="BY178" s="67"/>
      <c r="CB178" s="37"/>
      <c r="CC178" s="67"/>
      <c r="CE178" s="67"/>
      <c r="CG178" s="67"/>
      <c r="CH178" s="67"/>
    </row>
    <row r="179" spans="22:86" s="23" customFormat="1" x14ac:dyDescent="0.2">
      <c r="V179" s="122"/>
      <c r="W179" s="122"/>
      <c r="X179" s="122"/>
      <c r="Y179" s="122"/>
      <c r="BV179" s="37"/>
      <c r="BY179" s="67"/>
      <c r="CB179" s="37"/>
      <c r="CC179" s="67"/>
      <c r="CE179" s="67"/>
      <c r="CG179" s="67"/>
      <c r="CH179" s="67"/>
    </row>
    <row r="180" spans="22:86" s="23" customFormat="1" x14ac:dyDescent="0.2">
      <c r="V180" s="122"/>
      <c r="W180" s="122"/>
      <c r="X180" s="122"/>
      <c r="Y180" s="122"/>
      <c r="BV180" s="37"/>
      <c r="BY180" s="67"/>
      <c r="CB180" s="37"/>
      <c r="CC180" s="67"/>
      <c r="CE180" s="67"/>
      <c r="CG180" s="67"/>
      <c r="CH180" s="67"/>
    </row>
    <row r="181" spans="22:86" s="23" customFormat="1" x14ac:dyDescent="0.2">
      <c r="V181" s="122"/>
      <c r="W181" s="122"/>
      <c r="X181" s="122"/>
      <c r="Y181" s="122"/>
      <c r="BV181" s="37"/>
      <c r="BY181" s="67"/>
      <c r="CB181" s="37"/>
      <c r="CC181" s="67"/>
      <c r="CE181" s="67"/>
      <c r="CG181" s="67"/>
      <c r="CH181" s="67"/>
    </row>
    <row r="182" spans="22:86" s="23" customFormat="1" x14ac:dyDescent="0.2">
      <c r="V182" s="122"/>
      <c r="W182" s="122"/>
      <c r="X182" s="122"/>
      <c r="Y182" s="122"/>
      <c r="BV182" s="37"/>
      <c r="BY182" s="67"/>
      <c r="CB182" s="37"/>
      <c r="CC182" s="67"/>
      <c r="CE182" s="67"/>
      <c r="CG182" s="67"/>
      <c r="CH182" s="67"/>
    </row>
    <row r="183" spans="22:86" s="23" customFormat="1" x14ac:dyDescent="0.2">
      <c r="V183" s="122"/>
      <c r="W183" s="122"/>
      <c r="X183" s="122"/>
      <c r="Y183" s="122"/>
      <c r="BV183" s="37"/>
      <c r="BY183" s="67"/>
      <c r="CB183" s="37"/>
      <c r="CC183" s="67"/>
      <c r="CE183" s="67"/>
      <c r="CG183" s="67"/>
      <c r="CH183" s="67"/>
    </row>
    <row r="184" spans="22:86" s="23" customFormat="1" x14ac:dyDescent="0.2">
      <c r="V184" s="122"/>
      <c r="W184" s="122"/>
      <c r="X184" s="122"/>
      <c r="Y184" s="122"/>
      <c r="BV184" s="37"/>
      <c r="BY184" s="67"/>
      <c r="CB184" s="37"/>
      <c r="CC184" s="67"/>
      <c r="CE184" s="67"/>
      <c r="CG184" s="67"/>
      <c r="CH184" s="67"/>
    </row>
    <row r="185" spans="22:86" s="23" customFormat="1" x14ac:dyDescent="0.2">
      <c r="V185" s="122"/>
      <c r="W185" s="122"/>
      <c r="X185" s="122"/>
      <c r="Y185" s="122"/>
      <c r="BV185" s="37"/>
      <c r="BY185" s="67"/>
      <c r="CB185" s="37"/>
      <c r="CC185" s="67"/>
      <c r="CE185" s="67"/>
      <c r="CG185" s="67"/>
      <c r="CH185" s="67"/>
    </row>
    <row r="186" spans="22:86" s="23" customFormat="1" x14ac:dyDescent="0.2">
      <c r="V186" s="122"/>
      <c r="W186" s="122"/>
      <c r="X186" s="122"/>
      <c r="Y186" s="122"/>
      <c r="BV186" s="37"/>
      <c r="BY186" s="67"/>
      <c r="CB186" s="37"/>
      <c r="CC186" s="67"/>
      <c r="CE186" s="67"/>
      <c r="CG186" s="67"/>
      <c r="CH186" s="67"/>
    </row>
    <row r="187" spans="22:86" s="23" customFormat="1" x14ac:dyDescent="0.2">
      <c r="V187" s="122"/>
      <c r="W187" s="122"/>
      <c r="X187" s="122"/>
      <c r="Y187" s="122"/>
      <c r="BV187" s="37"/>
      <c r="BY187" s="67"/>
      <c r="CB187" s="37"/>
      <c r="CC187" s="67"/>
      <c r="CE187" s="67"/>
      <c r="CG187" s="67"/>
      <c r="CH187" s="67"/>
    </row>
    <row r="188" spans="22:86" s="23" customFormat="1" x14ac:dyDescent="0.2">
      <c r="V188" s="122"/>
      <c r="W188" s="122"/>
      <c r="X188" s="122"/>
      <c r="Y188" s="122"/>
      <c r="BV188" s="37"/>
      <c r="BY188" s="67"/>
      <c r="CB188" s="37"/>
      <c r="CC188" s="67"/>
      <c r="CE188" s="67"/>
      <c r="CG188" s="67"/>
      <c r="CH188" s="67"/>
    </row>
    <row r="189" spans="22:86" s="23" customFormat="1" x14ac:dyDescent="0.2">
      <c r="V189" s="122"/>
      <c r="W189" s="122"/>
      <c r="X189" s="122"/>
      <c r="Y189" s="122"/>
      <c r="BV189" s="37"/>
      <c r="BY189" s="67"/>
      <c r="CB189" s="37"/>
      <c r="CC189" s="67"/>
      <c r="CE189" s="67"/>
      <c r="CG189" s="67"/>
      <c r="CH189" s="67"/>
    </row>
    <row r="190" spans="22:86" s="23" customFormat="1" x14ac:dyDescent="0.2">
      <c r="V190" s="122"/>
      <c r="W190" s="122"/>
      <c r="X190" s="122"/>
      <c r="Y190" s="122"/>
      <c r="BV190" s="37"/>
      <c r="BY190" s="67"/>
      <c r="CB190" s="37"/>
      <c r="CC190" s="67"/>
      <c r="CE190" s="67"/>
      <c r="CG190" s="67"/>
      <c r="CH190" s="67"/>
    </row>
    <row r="191" spans="22:86" s="23" customFormat="1" x14ac:dyDescent="0.2">
      <c r="V191" s="122"/>
      <c r="W191" s="122"/>
      <c r="X191" s="122"/>
      <c r="Y191" s="122"/>
      <c r="BV191" s="37"/>
      <c r="BY191" s="67"/>
      <c r="CB191" s="37"/>
      <c r="CC191" s="67"/>
      <c r="CE191" s="67"/>
      <c r="CG191" s="67"/>
      <c r="CH191" s="67"/>
    </row>
    <row r="192" spans="22:86" s="23" customFormat="1" x14ac:dyDescent="0.2">
      <c r="V192" s="122"/>
      <c r="W192" s="122"/>
      <c r="X192" s="122"/>
      <c r="Y192" s="122"/>
      <c r="BV192" s="37"/>
      <c r="BY192" s="67"/>
      <c r="CB192" s="37"/>
      <c r="CC192" s="67"/>
      <c r="CE192" s="67"/>
      <c r="CG192" s="67"/>
      <c r="CH192" s="67"/>
    </row>
    <row r="193" spans="22:86" s="23" customFormat="1" x14ac:dyDescent="0.2">
      <c r="V193" s="122"/>
      <c r="W193" s="122"/>
      <c r="X193" s="122"/>
      <c r="Y193" s="122"/>
      <c r="BV193" s="37"/>
      <c r="BY193" s="67"/>
      <c r="CB193" s="37"/>
      <c r="CC193" s="67"/>
      <c r="CE193" s="67"/>
      <c r="CG193" s="67"/>
      <c r="CH193" s="67"/>
    </row>
    <row r="194" spans="22:86" s="23" customFormat="1" x14ac:dyDescent="0.2">
      <c r="V194" s="122"/>
      <c r="W194" s="122"/>
      <c r="X194" s="122"/>
      <c r="Y194" s="122"/>
      <c r="BV194" s="37"/>
      <c r="BY194" s="67"/>
      <c r="CB194" s="37"/>
      <c r="CC194" s="67"/>
      <c r="CE194" s="67"/>
      <c r="CG194" s="67"/>
      <c r="CH194" s="67"/>
    </row>
    <row r="195" spans="22:86" s="23" customFormat="1" x14ac:dyDescent="0.2">
      <c r="V195" s="122"/>
      <c r="W195" s="122"/>
      <c r="X195" s="122"/>
      <c r="Y195" s="122"/>
      <c r="BV195" s="37"/>
      <c r="BY195" s="67"/>
      <c r="CB195" s="37"/>
      <c r="CC195" s="67"/>
      <c r="CE195" s="67"/>
      <c r="CG195" s="67"/>
      <c r="CH195" s="67"/>
    </row>
    <row r="196" spans="22:86" s="23" customFormat="1" x14ac:dyDescent="0.2">
      <c r="V196" s="122"/>
      <c r="W196" s="122"/>
      <c r="X196" s="122"/>
      <c r="Y196" s="122"/>
      <c r="BV196" s="37"/>
      <c r="BY196" s="67"/>
      <c r="CB196" s="37"/>
      <c r="CC196" s="67"/>
      <c r="CE196" s="67"/>
      <c r="CG196" s="67"/>
      <c r="CH196" s="67"/>
    </row>
    <row r="197" spans="22:86" s="23" customFormat="1" x14ac:dyDescent="0.2">
      <c r="V197" s="122"/>
      <c r="W197" s="122"/>
      <c r="X197" s="122"/>
      <c r="Y197" s="122"/>
      <c r="BV197" s="37"/>
      <c r="BY197" s="67"/>
      <c r="CB197" s="37"/>
      <c r="CC197" s="67"/>
      <c r="CE197" s="67"/>
      <c r="CG197" s="67"/>
      <c r="CH197" s="67"/>
    </row>
    <row r="198" spans="22:86" s="23" customFormat="1" x14ac:dyDescent="0.2">
      <c r="V198" s="122"/>
      <c r="W198" s="122"/>
      <c r="X198" s="122"/>
      <c r="Y198" s="122"/>
      <c r="BV198" s="37"/>
      <c r="BY198" s="67"/>
      <c r="CB198" s="37"/>
      <c r="CC198" s="67"/>
      <c r="CE198" s="67"/>
      <c r="CG198" s="67"/>
      <c r="CH198" s="67"/>
    </row>
    <row r="199" spans="22:86" s="23" customFormat="1" x14ac:dyDescent="0.2">
      <c r="V199" s="122"/>
      <c r="W199" s="122"/>
      <c r="X199" s="122"/>
      <c r="Y199" s="122"/>
      <c r="BV199" s="37"/>
      <c r="BY199" s="67"/>
      <c r="CB199" s="37"/>
      <c r="CC199" s="67"/>
      <c r="CE199" s="67"/>
      <c r="CG199" s="67"/>
      <c r="CH199" s="67"/>
    </row>
    <row r="200" spans="22:86" s="23" customFormat="1" x14ac:dyDescent="0.2">
      <c r="V200" s="122"/>
      <c r="W200" s="122"/>
      <c r="X200" s="122"/>
      <c r="Y200" s="122"/>
      <c r="BV200" s="37"/>
      <c r="BY200" s="67"/>
      <c r="CB200" s="37"/>
      <c r="CC200" s="67"/>
      <c r="CE200" s="67"/>
      <c r="CG200" s="67"/>
      <c r="CH200" s="67"/>
    </row>
    <row r="201" spans="22:86" s="23" customFormat="1" x14ac:dyDescent="0.2">
      <c r="V201" s="122"/>
      <c r="W201" s="122"/>
      <c r="X201" s="122"/>
      <c r="Y201" s="122"/>
      <c r="BV201" s="37"/>
      <c r="BY201" s="67"/>
      <c r="CB201" s="37"/>
      <c r="CC201" s="67"/>
      <c r="CE201" s="67"/>
      <c r="CG201" s="67"/>
      <c r="CH201" s="67"/>
    </row>
    <row r="202" spans="22:86" s="23" customFormat="1" x14ac:dyDescent="0.2">
      <c r="V202" s="122"/>
      <c r="W202" s="122"/>
      <c r="X202" s="122"/>
      <c r="Y202" s="122"/>
      <c r="BV202" s="37"/>
      <c r="BY202" s="67"/>
      <c r="CB202" s="37"/>
      <c r="CC202" s="67"/>
      <c r="CE202" s="67"/>
      <c r="CG202" s="67"/>
      <c r="CH202" s="67"/>
    </row>
    <row r="203" spans="22:86" s="23" customFormat="1" x14ac:dyDescent="0.2">
      <c r="V203" s="122"/>
      <c r="W203" s="122"/>
      <c r="X203" s="122"/>
      <c r="Y203" s="122"/>
      <c r="BV203" s="37"/>
      <c r="BY203" s="67"/>
      <c r="CB203" s="37"/>
      <c r="CC203" s="67"/>
      <c r="CE203" s="67"/>
      <c r="CG203" s="67"/>
      <c r="CH203" s="67"/>
    </row>
    <row r="204" spans="22:86" s="23" customFormat="1" x14ac:dyDescent="0.2">
      <c r="V204" s="122"/>
      <c r="W204" s="122"/>
      <c r="X204" s="122"/>
      <c r="Y204" s="122"/>
      <c r="BV204" s="37"/>
      <c r="BY204" s="67"/>
      <c r="CB204" s="37"/>
      <c r="CC204" s="67"/>
      <c r="CE204" s="67"/>
      <c r="CG204" s="67"/>
      <c r="CH204" s="67"/>
    </row>
    <row r="205" spans="22:86" s="23" customFormat="1" x14ac:dyDescent="0.2">
      <c r="V205" s="122"/>
      <c r="W205" s="122"/>
      <c r="X205" s="122"/>
      <c r="Y205" s="122"/>
      <c r="BV205" s="37"/>
      <c r="BY205" s="67"/>
      <c r="CB205" s="37"/>
      <c r="CC205" s="67"/>
      <c r="CE205" s="67"/>
      <c r="CG205" s="67"/>
      <c r="CH205" s="67"/>
    </row>
    <row r="206" spans="22:86" s="23" customFormat="1" x14ac:dyDescent="0.2">
      <c r="V206" s="122"/>
      <c r="W206" s="122"/>
      <c r="X206" s="122"/>
      <c r="Y206" s="122"/>
      <c r="BV206" s="37"/>
      <c r="BY206" s="67"/>
      <c r="CB206" s="37"/>
      <c r="CC206" s="67"/>
      <c r="CE206" s="67"/>
      <c r="CG206" s="67"/>
      <c r="CH206" s="67"/>
    </row>
    <row r="207" spans="22:86" s="23" customFormat="1" x14ac:dyDescent="0.2">
      <c r="V207" s="122"/>
      <c r="W207" s="122"/>
      <c r="X207" s="122"/>
      <c r="Y207" s="122"/>
      <c r="BV207" s="37"/>
      <c r="BY207" s="67"/>
      <c r="CB207" s="37"/>
      <c r="CC207" s="67"/>
      <c r="CE207" s="67"/>
      <c r="CG207" s="67"/>
      <c r="CH207" s="67"/>
    </row>
    <row r="208" spans="22:86" s="23" customFormat="1" x14ac:dyDescent="0.2">
      <c r="V208" s="122"/>
      <c r="W208" s="122"/>
      <c r="X208" s="122"/>
      <c r="Y208" s="122"/>
      <c r="BV208" s="37"/>
      <c r="BY208" s="67"/>
      <c r="CB208" s="37"/>
      <c r="CC208" s="67"/>
      <c r="CE208" s="67"/>
      <c r="CG208" s="67"/>
      <c r="CH208" s="67"/>
    </row>
    <row r="209" spans="22:86" s="23" customFormat="1" x14ac:dyDescent="0.2">
      <c r="V209" s="122"/>
      <c r="W209" s="122"/>
      <c r="X209" s="122"/>
      <c r="Y209" s="122"/>
      <c r="BV209" s="37"/>
      <c r="BY209" s="67"/>
      <c r="CB209" s="37"/>
      <c r="CC209" s="67"/>
      <c r="CE209" s="67"/>
      <c r="CG209" s="67"/>
      <c r="CH209" s="67"/>
    </row>
    <row r="210" spans="22:86" s="23" customFormat="1" x14ac:dyDescent="0.2">
      <c r="V210" s="122"/>
      <c r="W210" s="122"/>
      <c r="X210" s="122"/>
      <c r="Y210" s="122"/>
      <c r="BV210" s="37"/>
      <c r="BY210" s="67"/>
      <c r="CB210" s="37"/>
      <c r="CC210" s="67"/>
      <c r="CE210" s="67"/>
      <c r="CG210" s="67"/>
      <c r="CH210" s="67"/>
    </row>
    <row r="211" spans="22:86" s="23" customFormat="1" x14ac:dyDescent="0.2">
      <c r="V211" s="122"/>
      <c r="W211" s="122"/>
      <c r="X211" s="122"/>
      <c r="Y211" s="122"/>
      <c r="BV211" s="37"/>
      <c r="BY211" s="67"/>
      <c r="CB211" s="37"/>
      <c r="CC211" s="67"/>
      <c r="CE211" s="67"/>
      <c r="CG211" s="67"/>
      <c r="CH211" s="67"/>
    </row>
    <row r="212" spans="22:86" s="23" customFormat="1" x14ac:dyDescent="0.2">
      <c r="V212" s="122"/>
      <c r="W212" s="122"/>
      <c r="X212" s="122"/>
      <c r="Y212" s="122"/>
      <c r="BV212" s="37"/>
      <c r="BY212" s="67"/>
      <c r="CB212" s="37"/>
      <c r="CC212" s="67"/>
      <c r="CE212" s="67"/>
      <c r="CG212" s="67"/>
      <c r="CH212" s="67"/>
    </row>
    <row r="213" spans="22:86" s="23" customFormat="1" x14ac:dyDescent="0.2">
      <c r="V213" s="122"/>
      <c r="W213" s="122"/>
      <c r="X213" s="122"/>
      <c r="Y213" s="122"/>
      <c r="BV213" s="37"/>
      <c r="BY213" s="67"/>
      <c r="CB213" s="37"/>
      <c r="CC213" s="67"/>
      <c r="CE213" s="67"/>
      <c r="CG213" s="67"/>
      <c r="CH213" s="67"/>
    </row>
    <row r="214" spans="22:86" s="23" customFormat="1" x14ac:dyDescent="0.2">
      <c r="V214" s="122"/>
      <c r="W214" s="122"/>
      <c r="X214" s="122"/>
      <c r="Y214" s="122"/>
      <c r="BV214" s="37"/>
      <c r="BY214" s="67"/>
      <c r="CB214" s="37"/>
      <c r="CC214" s="67"/>
      <c r="CE214" s="67"/>
      <c r="CG214" s="67"/>
      <c r="CH214" s="67"/>
    </row>
    <row r="215" spans="22:86" s="23" customFormat="1" x14ac:dyDescent="0.2">
      <c r="V215" s="122"/>
      <c r="W215" s="122"/>
      <c r="X215" s="122"/>
      <c r="Y215" s="122"/>
      <c r="BV215" s="37"/>
      <c r="BY215" s="67"/>
      <c r="CB215" s="37"/>
      <c r="CC215" s="67"/>
      <c r="CE215" s="67"/>
      <c r="CG215" s="67"/>
      <c r="CH215" s="67"/>
    </row>
    <row r="216" spans="22:86" s="23" customFormat="1" x14ac:dyDescent="0.2">
      <c r="V216" s="122"/>
      <c r="W216" s="122"/>
      <c r="X216" s="122"/>
      <c r="Y216" s="122"/>
      <c r="BV216" s="37"/>
      <c r="BY216" s="67"/>
      <c r="CB216" s="37"/>
      <c r="CC216" s="67"/>
      <c r="CE216" s="67"/>
      <c r="CG216" s="67"/>
      <c r="CH216" s="67"/>
    </row>
    <row r="217" spans="22:86" s="23" customFormat="1" x14ac:dyDescent="0.2">
      <c r="V217" s="122"/>
      <c r="W217" s="122"/>
      <c r="X217" s="122"/>
      <c r="Y217" s="122"/>
      <c r="BV217" s="37"/>
      <c r="BY217" s="67"/>
      <c r="CB217" s="37"/>
      <c r="CC217" s="67"/>
      <c r="CE217" s="67"/>
      <c r="CG217" s="67"/>
      <c r="CH217" s="67"/>
    </row>
    <row r="218" spans="22:86" s="23" customFormat="1" x14ac:dyDescent="0.2">
      <c r="V218" s="122"/>
      <c r="W218" s="122"/>
      <c r="X218" s="122"/>
      <c r="Y218" s="122"/>
      <c r="BV218" s="37"/>
      <c r="BY218" s="67"/>
      <c r="CB218" s="37"/>
      <c r="CC218" s="67"/>
      <c r="CE218" s="67"/>
      <c r="CG218" s="67"/>
      <c r="CH218" s="67"/>
    </row>
    <row r="219" spans="22:86" s="23" customFormat="1" x14ac:dyDescent="0.2">
      <c r="V219" s="122"/>
      <c r="W219" s="122"/>
      <c r="X219" s="122"/>
      <c r="Y219" s="122"/>
      <c r="BV219" s="37"/>
      <c r="BY219" s="67"/>
      <c r="CB219" s="37"/>
      <c r="CC219" s="67"/>
      <c r="CE219" s="67"/>
      <c r="CG219" s="67"/>
      <c r="CH219" s="67"/>
    </row>
    <row r="220" spans="22:86" s="23" customFormat="1" x14ac:dyDescent="0.2">
      <c r="V220" s="122"/>
      <c r="W220" s="122"/>
      <c r="X220" s="122"/>
      <c r="Y220" s="122"/>
      <c r="BV220" s="37"/>
      <c r="BY220" s="67"/>
      <c r="CB220" s="37"/>
      <c r="CC220" s="67"/>
      <c r="CE220" s="67"/>
      <c r="CG220" s="67"/>
      <c r="CH220" s="67"/>
    </row>
    <row r="221" spans="22:86" s="23" customFormat="1" x14ac:dyDescent="0.2">
      <c r="V221" s="122"/>
      <c r="W221" s="122"/>
      <c r="X221" s="122"/>
      <c r="Y221" s="122"/>
      <c r="BV221" s="37"/>
      <c r="BY221" s="67"/>
      <c r="CB221" s="37"/>
      <c r="CC221" s="67"/>
      <c r="CE221" s="67"/>
      <c r="CG221" s="67"/>
      <c r="CH221" s="67"/>
    </row>
    <row r="222" spans="22:86" s="23" customFormat="1" x14ac:dyDescent="0.2">
      <c r="V222" s="122"/>
      <c r="W222" s="122"/>
      <c r="X222" s="122"/>
      <c r="Y222" s="122"/>
      <c r="BV222" s="37"/>
      <c r="BY222" s="67"/>
      <c r="CB222" s="37"/>
      <c r="CC222" s="67"/>
      <c r="CE222" s="67"/>
      <c r="CG222" s="67"/>
      <c r="CH222" s="67"/>
    </row>
    <row r="223" spans="22:86" s="23" customFormat="1" x14ac:dyDescent="0.2">
      <c r="V223" s="122"/>
      <c r="W223" s="122"/>
      <c r="X223" s="122"/>
      <c r="Y223" s="122"/>
      <c r="BV223" s="37"/>
      <c r="BY223" s="67"/>
      <c r="CB223" s="37"/>
      <c r="CC223" s="67"/>
      <c r="CE223" s="67"/>
      <c r="CG223" s="67"/>
      <c r="CH223" s="67"/>
    </row>
    <row r="224" spans="22:86" s="23" customFormat="1" x14ac:dyDescent="0.2">
      <c r="V224" s="122"/>
      <c r="W224" s="122"/>
      <c r="X224" s="122"/>
      <c r="Y224" s="122"/>
      <c r="BV224" s="37"/>
      <c r="BY224" s="67"/>
      <c r="CB224" s="37"/>
      <c r="CC224" s="67"/>
      <c r="CE224" s="67"/>
      <c r="CG224" s="67"/>
      <c r="CH224" s="67"/>
    </row>
    <row r="225" spans="22:86" s="23" customFormat="1" x14ac:dyDescent="0.2">
      <c r="V225" s="122"/>
      <c r="W225" s="122"/>
      <c r="X225" s="122"/>
      <c r="Y225" s="122"/>
      <c r="BV225" s="37"/>
      <c r="BY225" s="67"/>
      <c r="CB225" s="37"/>
      <c r="CC225" s="67"/>
      <c r="CE225" s="67"/>
      <c r="CG225" s="67"/>
      <c r="CH225" s="67"/>
    </row>
    <row r="226" spans="22:86" s="23" customFormat="1" x14ac:dyDescent="0.2">
      <c r="V226" s="122"/>
      <c r="W226" s="122"/>
      <c r="X226" s="122"/>
      <c r="Y226" s="122"/>
      <c r="BV226" s="37"/>
      <c r="BY226" s="67"/>
      <c r="CB226" s="37"/>
      <c r="CC226" s="67"/>
      <c r="CE226" s="67"/>
      <c r="CG226" s="67"/>
      <c r="CH226" s="67"/>
    </row>
    <row r="227" spans="22:86" s="23" customFormat="1" x14ac:dyDescent="0.2">
      <c r="V227" s="122"/>
      <c r="W227" s="122"/>
      <c r="X227" s="122"/>
      <c r="Y227" s="122"/>
      <c r="BV227" s="37"/>
      <c r="BY227" s="67"/>
      <c r="CB227" s="37"/>
      <c r="CC227" s="67"/>
      <c r="CE227" s="67"/>
      <c r="CG227" s="67"/>
      <c r="CH227" s="67"/>
    </row>
    <row r="228" spans="22:86" s="23" customFormat="1" x14ac:dyDescent="0.2">
      <c r="V228" s="122"/>
      <c r="W228" s="122"/>
      <c r="X228" s="122"/>
      <c r="Y228" s="122"/>
      <c r="BV228" s="37"/>
      <c r="BY228" s="67"/>
      <c r="CB228" s="37"/>
      <c r="CC228" s="67"/>
      <c r="CE228" s="67"/>
      <c r="CG228" s="67"/>
      <c r="CH228" s="67"/>
    </row>
    <row r="229" spans="22:86" s="23" customFormat="1" x14ac:dyDescent="0.2">
      <c r="V229" s="122"/>
      <c r="W229" s="122"/>
      <c r="X229" s="122"/>
      <c r="Y229" s="122"/>
      <c r="BV229" s="37"/>
      <c r="BY229" s="67"/>
      <c r="CB229" s="37"/>
      <c r="CC229" s="67"/>
      <c r="CE229" s="67"/>
      <c r="CG229" s="67"/>
      <c r="CH229" s="67"/>
    </row>
    <row r="230" spans="22:86" s="23" customFormat="1" x14ac:dyDescent="0.2">
      <c r="V230" s="122"/>
      <c r="W230" s="122"/>
      <c r="X230" s="122"/>
      <c r="Y230" s="122"/>
      <c r="BV230" s="37"/>
      <c r="BY230" s="67"/>
      <c r="CB230" s="37"/>
      <c r="CC230" s="67"/>
      <c r="CE230" s="67"/>
      <c r="CG230" s="67"/>
      <c r="CH230" s="67"/>
    </row>
    <row r="231" spans="22:86" s="23" customFormat="1" x14ac:dyDescent="0.2">
      <c r="V231" s="122"/>
      <c r="W231" s="122"/>
      <c r="X231" s="122"/>
      <c r="Y231" s="122"/>
      <c r="BV231" s="37"/>
      <c r="BY231" s="67"/>
      <c r="CB231" s="37"/>
      <c r="CC231" s="67"/>
      <c r="CE231" s="67"/>
      <c r="CG231" s="67"/>
      <c r="CH231" s="67"/>
    </row>
    <row r="232" spans="22:86" s="23" customFormat="1" x14ac:dyDescent="0.2">
      <c r="V232" s="122"/>
      <c r="W232" s="122"/>
      <c r="X232" s="122"/>
      <c r="Y232" s="122"/>
      <c r="BV232" s="37"/>
      <c r="BY232" s="67"/>
      <c r="CB232" s="37"/>
      <c r="CC232" s="67"/>
      <c r="CE232" s="67"/>
      <c r="CG232" s="67"/>
      <c r="CH232" s="67"/>
    </row>
    <row r="233" spans="22:86" s="23" customFormat="1" x14ac:dyDescent="0.2">
      <c r="V233" s="122"/>
      <c r="W233" s="122"/>
      <c r="X233" s="122"/>
      <c r="Y233" s="122"/>
      <c r="BV233" s="37"/>
      <c r="BY233" s="67"/>
      <c r="CB233" s="37"/>
      <c r="CC233" s="67"/>
      <c r="CE233" s="67"/>
      <c r="CG233" s="67"/>
      <c r="CH233" s="67"/>
    </row>
    <row r="234" spans="22:86" s="23" customFormat="1" x14ac:dyDescent="0.2">
      <c r="V234" s="122"/>
      <c r="W234" s="122"/>
      <c r="X234" s="122"/>
      <c r="Y234" s="122"/>
      <c r="BV234" s="37"/>
      <c r="BY234" s="67"/>
      <c r="CB234" s="37"/>
      <c r="CC234" s="67"/>
      <c r="CE234" s="67"/>
      <c r="CG234" s="67"/>
      <c r="CH234" s="67"/>
    </row>
    <row r="235" spans="22:86" s="23" customFormat="1" x14ac:dyDescent="0.2">
      <c r="V235" s="122"/>
      <c r="W235" s="122"/>
      <c r="X235" s="122"/>
      <c r="Y235" s="122"/>
      <c r="BV235" s="37"/>
      <c r="BY235" s="67"/>
      <c r="CB235" s="37"/>
      <c r="CC235" s="67"/>
      <c r="CE235" s="67"/>
      <c r="CG235" s="67"/>
      <c r="CH235" s="67"/>
    </row>
    <row r="236" spans="22:86" s="23" customFormat="1" x14ac:dyDescent="0.2">
      <c r="V236" s="122"/>
      <c r="W236" s="122"/>
      <c r="X236" s="122"/>
      <c r="Y236" s="122"/>
      <c r="BV236" s="37"/>
      <c r="BY236" s="67"/>
      <c r="CB236" s="37"/>
      <c r="CC236" s="67"/>
      <c r="CE236" s="67"/>
      <c r="CG236" s="67"/>
      <c r="CH236" s="67"/>
    </row>
    <row r="237" spans="22:86" s="23" customFormat="1" x14ac:dyDescent="0.2">
      <c r="V237" s="122"/>
      <c r="W237" s="122"/>
      <c r="X237" s="122"/>
      <c r="Y237" s="122"/>
      <c r="BV237" s="37"/>
      <c r="BY237" s="67"/>
      <c r="CB237" s="37"/>
      <c r="CC237" s="67"/>
      <c r="CE237" s="67"/>
      <c r="CG237" s="67"/>
      <c r="CH237" s="67"/>
    </row>
    <row r="238" spans="22:86" s="23" customFormat="1" x14ac:dyDescent="0.2">
      <c r="V238" s="122"/>
      <c r="W238" s="122"/>
      <c r="X238" s="122"/>
      <c r="Y238" s="122"/>
      <c r="BV238" s="37"/>
      <c r="BY238" s="67"/>
      <c r="CB238" s="37"/>
      <c r="CC238" s="67"/>
      <c r="CE238" s="67"/>
      <c r="CG238" s="67"/>
      <c r="CH238" s="67"/>
    </row>
    <row r="239" spans="22:86" s="23" customFormat="1" x14ac:dyDescent="0.2">
      <c r="V239" s="122"/>
      <c r="W239" s="122"/>
      <c r="X239" s="122"/>
      <c r="Y239" s="122"/>
      <c r="BV239" s="37"/>
      <c r="BY239" s="67"/>
      <c r="CB239" s="37"/>
      <c r="CC239" s="67"/>
      <c r="CE239" s="67"/>
      <c r="CG239" s="67"/>
      <c r="CH239" s="67"/>
    </row>
    <row r="240" spans="22:86" s="23" customFormat="1" x14ac:dyDescent="0.2">
      <c r="V240" s="122"/>
      <c r="W240" s="122"/>
      <c r="X240" s="122"/>
      <c r="Y240" s="122"/>
      <c r="BV240" s="37"/>
      <c r="BY240" s="67"/>
      <c r="CB240" s="37"/>
      <c r="CC240" s="67"/>
      <c r="CE240" s="67"/>
      <c r="CG240" s="67"/>
      <c r="CH240" s="67"/>
    </row>
    <row r="241" spans="22:86" s="23" customFormat="1" x14ac:dyDescent="0.2">
      <c r="V241" s="122"/>
      <c r="W241" s="122"/>
      <c r="X241" s="122"/>
      <c r="Y241" s="122"/>
      <c r="BV241" s="37"/>
      <c r="BY241" s="67"/>
      <c r="CB241" s="37"/>
      <c r="CC241" s="67"/>
      <c r="CE241" s="67"/>
      <c r="CG241" s="67"/>
      <c r="CH241" s="67"/>
    </row>
    <row r="242" spans="22:86" s="23" customFormat="1" x14ac:dyDescent="0.2">
      <c r="V242" s="122"/>
      <c r="W242" s="122"/>
      <c r="X242" s="122"/>
      <c r="Y242" s="122"/>
      <c r="BV242" s="37"/>
      <c r="BY242" s="67"/>
      <c r="CB242" s="37"/>
      <c r="CC242" s="67"/>
      <c r="CE242" s="67"/>
      <c r="CG242" s="67"/>
      <c r="CH242" s="67"/>
    </row>
    <row r="243" spans="22:86" s="23" customFormat="1" x14ac:dyDescent="0.2">
      <c r="V243" s="122"/>
      <c r="W243" s="122"/>
      <c r="X243" s="122"/>
      <c r="Y243" s="122"/>
      <c r="BV243" s="37"/>
      <c r="BY243" s="67"/>
      <c r="CB243" s="37"/>
      <c r="CC243" s="67"/>
      <c r="CE243" s="67"/>
      <c r="CG243" s="67"/>
      <c r="CH243" s="67"/>
    </row>
    <row r="244" spans="22:86" s="23" customFormat="1" x14ac:dyDescent="0.2">
      <c r="V244" s="122"/>
      <c r="W244" s="122"/>
      <c r="X244" s="122"/>
      <c r="Y244" s="122"/>
      <c r="BV244" s="37"/>
      <c r="BY244" s="67"/>
      <c r="CB244" s="37"/>
      <c r="CC244" s="67"/>
      <c r="CE244" s="67"/>
      <c r="CG244" s="67"/>
      <c r="CH244" s="67"/>
    </row>
    <row r="245" spans="22:86" s="23" customFormat="1" x14ac:dyDescent="0.2">
      <c r="V245" s="122"/>
      <c r="W245" s="122"/>
      <c r="X245" s="122"/>
      <c r="Y245" s="122"/>
      <c r="BV245" s="37"/>
      <c r="BY245" s="67"/>
      <c r="CB245" s="37"/>
      <c r="CC245" s="67"/>
      <c r="CE245" s="67"/>
      <c r="CG245" s="67"/>
      <c r="CH245" s="67"/>
    </row>
    <row r="246" spans="22:86" s="23" customFormat="1" x14ac:dyDescent="0.2">
      <c r="V246" s="122"/>
      <c r="W246" s="122"/>
      <c r="X246" s="122"/>
      <c r="Y246" s="122"/>
      <c r="BV246" s="37"/>
      <c r="BY246" s="67"/>
      <c r="CB246" s="37"/>
      <c r="CC246" s="67"/>
      <c r="CE246" s="67"/>
      <c r="CG246" s="67"/>
      <c r="CH246" s="67"/>
    </row>
    <row r="247" spans="22:86" s="23" customFormat="1" x14ac:dyDescent="0.2">
      <c r="V247" s="122"/>
      <c r="W247" s="122"/>
      <c r="X247" s="122"/>
      <c r="Y247" s="122"/>
      <c r="BV247" s="37"/>
      <c r="BY247" s="67"/>
      <c r="CB247" s="37"/>
      <c r="CC247" s="67"/>
      <c r="CE247" s="67"/>
      <c r="CG247" s="67"/>
      <c r="CH247" s="67"/>
    </row>
    <row r="248" spans="22:86" s="23" customFormat="1" x14ac:dyDescent="0.2">
      <c r="V248" s="122"/>
      <c r="W248" s="122"/>
      <c r="X248" s="122"/>
      <c r="Y248" s="122"/>
      <c r="BV248" s="37"/>
      <c r="BY248" s="67"/>
      <c r="CB248" s="37"/>
      <c r="CC248" s="67"/>
      <c r="CE248" s="67"/>
      <c r="CG248" s="67"/>
      <c r="CH248" s="67"/>
    </row>
    <row r="249" spans="22:86" s="23" customFormat="1" x14ac:dyDescent="0.2">
      <c r="V249" s="122"/>
      <c r="W249" s="122"/>
      <c r="X249" s="122"/>
      <c r="Y249" s="122"/>
      <c r="BV249" s="37"/>
      <c r="BY249" s="67"/>
      <c r="CB249" s="37"/>
      <c r="CC249" s="67"/>
      <c r="CE249" s="67"/>
      <c r="CG249" s="67"/>
      <c r="CH249" s="67"/>
    </row>
    <row r="250" spans="22:86" s="23" customFormat="1" x14ac:dyDescent="0.2">
      <c r="V250" s="122"/>
      <c r="W250" s="122"/>
      <c r="X250" s="122"/>
      <c r="Y250" s="122"/>
      <c r="BV250" s="37"/>
      <c r="BY250" s="67"/>
      <c r="CB250" s="37"/>
      <c r="CC250" s="67"/>
      <c r="CE250" s="67"/>
      <c r="CG250" s="67"/>
      <c r="CH250" s="67"/>
    </row>
    <row r="251" spans="22:86" s="23" customFormat="1" x14ac:dyDescent="0.2">
      <c r="V251" s="122"/>
      <c r="W251" s="122"/>
      <c r="X251" s="122"/>
      <c r="Y251" s="122"/>
      <c r="BV251" s="37"/>
      <c r="BY251" s="67"/>
      <c r="CB251" s="37"/>
      <c r="CC251" s="67"/>
      <c r="CE251" s="67"/>
      <c r="CG251" s="67"/>
      <c r="CH251" s="67"/>
    </row>
    <row r="252" spans="22:86" s="23" customFormat="1" x14ac:dyDescent="0.2">
      <c r="V252" s="122"/>
      <c r="W252" s="122"/>
      <c r="X252" s="122"/>
      <c r="Y252" s="122"/>
      <c r="BV252" s="37"/>
      <c r="BY252" s="67"/>
      <c r="CB252" s="37"/>
      <c r="CC252" s="67"/>
      <c r="CE252" s="67"/>
      <c r="CG252" s="67"/>
      <c r="CH252" s="67"/>
    </row>
    <row r="253" spans="22:86" s="23" customFormat="1" x14ac:dyDescent="0.2">
      <c r="V253" s="122"/>
      <c r="W253" s="122"/>
      <c r="X253" s="122"/>
      <c r="Y253" s="122"/>
      <c r="BV253" s="37"/>
      <c r="BY253" s="67"/>
      <c r="CB253" s="37"/>
      <c r="CC253" s="67"/>
      <c r="CE253" s="67"/>
      <c r="CG253" s="67"/>
      <c r="CH253" s="67"/>
    </row>
    <row r="254" spans="22:86" s="23" customFormat="1" x14ac:dyDescent="0.2">
      <c r="V254" s="122"/>
      <c r="W254" s="122"/>
      <c r="X254" s="122"/>
      <c r="Y254" s="122"/>
      <c r="BV254" s="37"/>
      <c r="BY254" s="67"/>
      <c r="CB254" s="37"/>
      <c r="CC254" s="67"/>
      <c r="CE254" s="67"/>
      <c r="CG254" s="67"/>
      <c r="CH254" s="67"/>
    </row>
    <row r="255" spans="22:86" s="23" customFormat="1" x14ac:dyDescent="0.2">
      <c r="V255" s="122"/>
      <c r="W255" s="122"/>
      <c r="X255" s="122"/>
      <c r="Y255" s="122"/>
      <c r="BV255" s="37"/>
      <c r="BY255" s="67"/>
      <c r="CB255" s="37"/>
      <c r="CC255" s="67"/>
      <c r="CE255" s="67"/>
      <c r="CG255" s="67"/>
      <c r="CH255" s="67"/>
    </row>
    <row r="256" spans="22:86" s="23" customFormat="1" x14ac:dyDescent="0.2">
      <c r="V256" s="122"/>
      <c r="W256" s="122"/>
      <c r="X256" s="122"/>
      <c r="Y256" s="122"/>
      <c r="BV256" s="37"/>
      <c r="BY256" s="67"/>
      <c r="CB256" s="37"/>
      <c r="CC256" s="67"/>
      <c r="CE256" s="67"/>
      <c r="CG256" s="67"/>
      <c r="CH256" s="67"/>
    </row>
    <row r="257" spans="22:86" s="23" customFormat="1" x14ac:dyDescent="0.2">
      <c r="V257" s="122"/>
      <c r="W257" s="122"/>
      <c r="X257" s="122"/>
      <c r="Y257" s="122"/>
      <c r="BV257" s="37"/>
      <c r="BY257" s="67"/>
      <c r="CB257" s="37"/>
      <c r="CC257" s="67"/>
      <c r="CE257" s="67"/>
      <c r="CG257" s="67"/>
      <c r="CH257" s="67"/>
    </row>
    <row r="258" spans="22:86" s="23" customFormat="1" x14ac:dyDescent="0.2">
      <c r="V258" s="122"/>
      <c r="W258" s="122"/>
      <c r="X258" s="122"/>
      <c r="Y258" s="122"/>
      <c r="BV258" s="37"/>
      <c r="BY258" s="67"/>
      <c r="CB258" s="37"/>
      <c r="CC258" s="67"/>
      <c r="CE258" s="67"/>
      <c r="CG258" s="67"/>
      <c r="CH258" s="67"/>
    </row>
    <row r="259" spans="22:86" s="23" customFormat="1" x14ac:dyDescent="0.2">
      <c r="V259" s="122"/>
      <c r="W259" s="122"/>
      <c r="X259" s="122"/>
      <c r="Y259" s="122"/>
      <c r="BV259" s="37"/>
      <c r="BY259" s="67"/>
      <c r="CB259" s="37"/>
      <c r="CC259" s="67"/>
      <c r="CE259" s="67"/>
      <c r="CG259" s="67"/>
      <c r="CH259" s="67"/>
    </row>
    <row r="260" spans="22:86" s="23" customFormat="1" x14ac:dyDescent="0.2">
      <c r="V260" s="122"/>
      <c r="W260" s="122"/>
      <c r="X260" s="122"/>
      <c r="Y260" s="122"/>
      <c r="BV260" s="37"/>
      <c r="BY260" s="67"/>
      <c r="CB260" s="37"/>
      <c r="CC260" s="67"/>
      <c r="CE260" s="67"/>
      <c r="CG260" s="67"/>
      <c r="CH260" s="67"/>
    </row>
    <row r="261" spans="22:86" s="23" customFormat="1" x14ac:dyDescent="0.2">
      <c r="V261" s="122"/>
      <c r="W261" s="122"/>
      <c r="X261" s="122"/>
      <c r="Y261" s="122"/>
      <c r="BV261" s="37"/>
      <c r="BY261" s="67"/>
      <c r="CB261" s="37"/>
      <c r="CC261" s="67"/>
      <c r="CE261" s="67"/>
      <c r="CG261" s="67"/>
      <c r="CH261" s="67"/>
    </row>
    <row r="262" spans="22:86" s="23" customFormat="1" x14ac:dyDescent="0.2">
      <c r="V262" s="122"/>
      <c r="W262" s="122"/>
      <c r="X262" s="122"/>
      <c r="Y262" s="122"/>
      <c r="BV262" s="37"/>
      <c r="BY262" s="67"/>
      <c r="CB262" s="37"/>
      <c r="CC262" s="67"/>
      <c r="CE262" s="67"/>
      <c r="CG262" s="67"/>
      <c r="CH262" s="67"/>
    </row>
    <row r="263" spans="22:86" s="23" customFormat="1" x14ac:dyDescent="0.2">
      <c r="V263" s="122"/>
      <c r="W263" s="122"/>
      <c r="X263" s="122"/>
      <c r="Y263" s="122"/>
      <c r="BV263" s="37"/>
      <c r="BY263" s="67"/>
      <c r="CB263" s="37"/>
      <c r="CC263" s="67"/>
      <c r="CE263" s="67"/>
      <c r="CG263" s="67"/>
      <c r="CH263" s="67"/>
    </row>
    <row r="264" spans="22:86" s="23" customFormat="1" x14ac:dyDescent="0.2">
      <c r="V264" s="122"/>
      <c r="W264" s="122"/>
      <c r="X264" s="122"/>
      <c r="Y264" s="122"/>
      <c r="BV264" s="37"/>
      <c r="BY264" s="67"/>
      <c r="CB264" s="37"/>
      <c r="CC264" s="67"/>
      <c r="CE264" s="67"/>
      <c r="CG264" s="67"/>
      <c r="CH264" s="67"/>
    </row>
    <row r="265" spans="22:86" s="23" customFormat="1" x14ac:dyDescent="0.2">
      <c r="V265" s="122"/>
      <c r="W265" s="122"/>
      <c r="X265" s="122"/>
      <c r="Y265" s="122"/>
      <c r="BV265" s="37"/>
      <c r="BY265" s="67"/>
      <c r="CB265" s="37"/>
      <c r="CC265" s="67"/>
      <c r="CE265" s="67"/>
      <c r="CG265" s="67"/>
      <c r="CH265" s="67"/>
    </row>
    <row r="266" spans="22:86" s="23" customFormat="1" x14ac:dyDescent="0.2">
      <c r="V266" s="122"/>
      <c r="W266" s="122"/>
      <c r="X266" s="122"/>
      <c r="Y266" s="122"/>
      <c r="BV266" s="37"/>
      <c r="BY266" s="67"/>
      <c r="CB266" s="37"/>
      <c r="CC266" s="67"/>
      <c r="CE266" s="67"/>
      <c r="CG266" s="67"/>
      <c r="CH266" s="67"/>
    </row>
    <row r="267" spans="22:86" s="23" customFormat="1" x14ac:dyDescent="0.2">
      <c r="V267" s="122"/>
      <c r="W267" s="122"/>
      <c r="X267" s="122"/>
      <c r="Y267" s="122"/>
      <c r="BV267" s="37"/>
      <c r="BY267" s="67"/>
      <c r="CB267" s="37"/>
      <c r="CC267" s="67"/>
      <c r="CE267" s="67"/>
      <c r="CG267" s="67"/>
      <c r="CH267" s="67"/>
    </row>
    <row r="268" spans="22:86" s="23" customFormat="1" x14ac:dyDescent="0.2">
      <c r="V268" s="122"/>
      <c r="W268" s="122"/>
      <c r="X268" s="122"/>
      <c r="Y268" s="122"/>
      <c r="BV268" s="37"/>
      <c r="BY268" s="67"/>
      <c r="CB268" s="37"/>
      <c r="CC268" s="67"/>
      <c r="CE268" s="67"/>
      <c r="CG268" s="67"/>
      <c r="CH268" s="67"/>
    </row>
    <row r="269" spans="22:86" s="23" customFormat="1" x14ac:dyDescent="0.2">
      <c r="V269" s="122"/>
      <c r="W269" s="122"/>
      <c r="X269" s="122"/>
      <c r="Y269" s="122"/>
      <c r="BV269" s="37"/>
      <c r="BY269" s="67"/>
      <c r="CB269" s="37"/>
      <c r="CC269" s="67"/>
      <c r="CE269" s="67"/>
      <c r="CG269" s="67"/>
      <c r="CH269" s="67"/>
    </row>
    <row r="270" spans="22:86" s="23" customFormat="1" x14ac:dyDescent="0.2">
      <c r="V270" s="122"/>
      <c r="W270" s="122"/>
      <c r="X270" s="122"/>
      <c r="Y270" s="122"/>
      <c r="BV270" s="37"/>
      <c r="BY270" s="67"/>
      <c r="CB270" s="37"/>
      <c r="CC270" s="67"/>
      <c r="CE270" s="67"/>
      <c r="CG270" s="67"/>
      <c r="CH270" s="67"/>
    </row>
    <row r="271" spans="22:86" s="23" customFormat="1" x14ac:dyDescent="0.2">
      <c r="V271" s="122"/>
      <c r="W271" s="122"/>
      <c r="X271" s="122"/>
      <c r="Y271" s="122"/>
      <c r="BV271" s="37"/>
      <c r="BY271" s="67"/>
      <c r="CB271" s="37"/>
      <c r="CC271" s="67"/>
      <c r="CE271" s="67"/>
      <c r="CG271" s="67"/>
      <c r="CH271" s="67"/>
    </row>
    <row r="272" spans="22:86" s="23" customFormat="1" x14ac:dyDescent="0.2">
      <c r="V272" s="122"/>
      <c r="W272" s="122"/>
      <c r="X272" s="122"/>
      <c r="Y272" s="122"/>
      <c r="BV272" s="37"/>
      <c r="BY272" s="67"/>
      <c r="CB272" s="37"/>
      <c r="CC272" s="67"/>
      <c r="CE272" s="67"/>
      <c r="CG272" s="67"/>
      <c r="CH272" s="67"/>
    </row>
    <row r="273" spans="22:86" s="23" customFormat="1" x14ac:dyDescent="0.2">
      <c r="V273" s="122"/>
      <c r="W273" s="122"/>
      <c r="X273" s="122"/>
      <c r="Y273" s="122"/>
      <c r="BV273" s="37"/>
      <c r="BY273" s="67"/>
      <c r="CB273" s="37"/>
      <c r="CC273" s="67"/>
      <c r="CE273" s="67"/>
      <c r="CG273" s="67"/>
      <c r="CH273" s="67"/>
    </row>
    <row r="274" spans="22:86" s="23" customFormat="1" x14ac:dyDescent="0.2">
      <c r="V274" s="122"/>
      <c r="W274" s="122"/>
      <c r="X274" s="122"/>
      <c r="Y274" s="122"/>
      <c r="BV274" s="37"/>
      <c r="BY274" s="67"/>
      <c r="CB274" s="37"/>
      <c r="CC274" s="67"/>
      <c r="CE274" s="67"/>
      <c r="CG274" s="67"/>
      <c r="CH274" s="67"/>
    </row>
    <row r="275" spans="22:86" s="23" customFormat="1" x14ac:dyDescent="0.2">
      <c r="V275" s="122"/>
      <c r="W275" s="122"/>
      <c r="X275" s="122"/>
      <c r="Y275" s="122"/>
      <c r="BV275" s="37"/>
      <c r="BY275" s="67"/>
      <c r="CB275" s="37"/>
      <c r="CC275" s="67"/>
      <c r="CE275" s="67"/>
      <c r="CG275" s="67"/>
      <c r="CH275" s="67"/>
    </row>
    <row r="276" spans="22:86" s="23" customFormat="1" x14ac:dyDescent="0.2">
      <c r="V276" s="122"/>
      <c r="W276" s="122"/>
      <c r="X276" s="122"/>
      <c r="Y276" s="122"/>
      <c r="BV276" s="37"/>
      <c r="BY276" s="67"/>
      <c r="CB276" s="37"/>
      <c r="CC276" s="67"/>
      <c r="CE276" s="67"/>
      <c r="CG276" s="67"/>
      <c r="CH276" s="67"/>
    </row>
    <row r="277" spans="22:86" s="23" customFormat="1" x14ac:dyDescent="0.2">
      <c r="V277" s="122"/>
      <c r="W277" s="122"/>
      <c r="X277" s="122"/>
      <c r="Y277" s="122"/>
      <c r="BV277" s="37"/>
      <c r="BY277" s="67"/>
      <c r="CB277" s="37"/>
      <c r="CC277" s="67"/>
      <c r="CE277" s="67"/>
      <c r="CG277" s="67"/>
      <c r="CH277" s="67"/>
    </row>
    <row r="278" spans="22:86" s="23" customFormat="1" x14ac:dyDescent="0.2">
      <c r="V278" s="122"/>
      <c r="W278" s="122"/>
      <c r="X278" s="122"/>
      <c r="Y278" s="122"/>
      <c r="BV278" s="37"/>
      <c r="BY278" s="67"/>
      <c r="CB278" s="37"/>
      <c r="CC278" s="67"/>
      <c r="CE278" s="67"/>
      <c r="CG278" s="67"/>
      <c r="CH278" s="67"/>
    </row>
    <row r="279" spans="22:86" s="23" customFormat="1" x14ac:dyDescent="0.2">
      <c r="V279" s="122"/>
      <c r="W279" s="122"/>
      <c r="X279" s="122"/>
      <c r="Y279" s="122"/>
      <c r="BV279" s="37"/>
      <c r="BY279" s="67"/>
      <c r="CB279" s="37"/>
      <c r="CC279" s="67"/>
      <c r="CE279" s="67"/>
      <c r="CG279" s="67"/>
      <c r="CH279" s="67"/>
    </row>
    <row r="280" spans="22:86" s="23" customFormat="1" x14ac:dyDescent="0.2">
      <c r="V280" s="122"/>
      <c r="W280" s="122"/>
      <c r="X280" s="122"/>
      <c r="Y280" s="122"/>
      <c r="BV280" s="37"/>
      <c r="BY280" s="67"/>
      <c r="CB280" s="37"/>
      <c r="CC280" s="67"/>
      <c r="CE280" s="67"/>
      <c r="CG280" s="67"/>
      <c r="CH280" s="67"/>
    </row>
    <row r="281" spans="22:86" s="23" customFormat="1" x14ac:dyDescent="0.2">
      <c r="V281" s="122"/>
      <c r="W281" s="122"/>
      <c r="X281" s="122"/>
      <c r="Y281" s="122"/>
      <c r="BV281" s="37"/>
      <c r="BY281" s="67"/>
      <c r="CB281" s="37"/>
      <c r="CC281" s="67"/>
      <c r="CE281" s="67"/>
      <c r="CG281" s="67"/>
      <c r="CH281" s="67"/>
    </row>
    <row r="282" spans="22:86" s="23" customFormat="1" x14ac:dyDescent="0.2">
      <c r="V282" s="122"/>
      <c r="W282" s="122"/>
      <c r="X282" s="122"/>
      <c r="Y282" s="122"/>
      <c r="BV282" s="37"/>
      <c r="BY282" s="67"/>
      <c r="CB282" s="37"/>
      <c r="CC282" s="67"/>
      <c r="CE282" s="67"/>
      <c r="CG282" s="67"/>
      <c r="CH282" s="67"/>
    </row>
    <row r="283" spans="22:86" s="23" customFormat="1" x14ac:dyDescent="0.2">
      <c r="V283" s="122"/>
      <c r="W283" s="122"/>
      <c r="X283" s="122"/>
      <c r="Y283" s="122"/>
      <c r="BV283" s="37"/>
      <c r="BY283" s="67"/>
      <c r="CB283" s="37"/>
      <c r="CC283" s="67"/>
      <c r="CE283" s="67"/>
      <c r="CG283" s="67"/>
      <c r="CH283" s="67"/>
    </row>
    <row r="284" spans="22:86" s="23" customFormat="1" x14ac:dyDescent="0.2">
      <c r="V284" s="122"/>
      <c r="W284" s="122"/>
      <c r="X284" s="122"/>
      <c r="Y284" s="122"/>
      <c r="BV284" s="37"/>
      <c r="BY284" s="67"/>
      <c r="CB284" s="37"/>
      <c r="CC284" s="67"/>
      <c r="CE284" s="67"/>
      <c r="CG284" s="67"/>
      <c r="CH284" s="67"/>
    </row>
    <row r="285" spans="22:86" s="23" customFormat="1" x14ac:dyDescent="0.2">
      <c r="V285" s="122"/>
      <c r="W285" s="122"/>
      <c r="X285" s="122"/>
      <c r="Y285" s="122"/>
      <c r="BV285" s="37"/>
      <c r="BY285" s="67"/>
      <c r="CB285" s="37"/>
      <c r="CC285" s="67"/>
      <c r="CE285" s="67"/>
      <c r="CG285" s="67"/>
      <c r="CH285" s="67"/>
    </row>
    <row r="286" spans="22:86" s="23" customFormat="1" x14ac:dyDescent="0.2">
      <c r="V286" s="122"/>
      <c r="W286" s="122"/>
      <c r="X286" s="122"/>
      <c r="Y286" s="122"/>
      <c r="BV286" s="37"/>
      <c r="BY286" s="67"/>
      <c r="CB286" s="37"/>
      <c r="CC286" s="67"/>
      <c r="CE286" s="67"/>
      <c r="CG286" s="67"/>
      <c r="CH286" s="67"/>
    </row>
    <row r="287" spans="22:86" s="23" customFormat="1" x14ac:dyDescent="0.2">
      <c r="V287" s="122"/>
      <c r="W287" s="122"/>
      <c r="X287" s="122"/>
      <c r="Y287" s="122"/>
      <c r="BV287" s="37"/>
      <c r="BY287" s="67"/>
      <c r="CB287" s="37"/>
      <c r="CC287" s="67"/>
      <c r="CE287" s="67"/>
      <c r="CG287" s="67"/>
      <c r="CH287" s="67"/>
    </row>
    <row r="288" spans="22:86" s="23" customFormat="1" x14ac:dyDescent="0.2">
      <c r="V288" s="122"/>
      <c r="W288" s="122"/>
      <c r="X288" s="122"/>
      <c r="Y288" s="122"/>
      <c r="BV288" s="37"/>
      <c r="BY288" s="67"/>
      <c r="CB288" s="37"/>
      <c r="CC288" s="67"/>
      <c r="CE288" s="67"/>
      <c r="CG288" s="67"/>
      <c r="CH288" s="67"/>
    </row>
    <row r="289" spans="22:86" s="23" customFormat="1" x14ac:dyDescent="0.2">
      <c r="V289" s="122"/>
      <c r="W289" s="122"/>
      <c r="X289" s="122"/>
      <c r="Y289" s="122"/>
      <c r="BV289" s="37"/>
      <c r="BY289" s="67"/>
      <c r="CB289" s="37"/>
      <c r="CC289" s="67"/>
      <c r="CE289" s="67"/>
      <c r="CG289" s="67"/>
      <c r="CH289" s="67"/>
    </row>
    <row r="290" spans="22:86" s="23" customFormat="1" x14ac:dyDescent="0.2">
      <c r="V290" s="122"/>
      <c r="W290" s="122"/>
      <c r="X290" s="122"/>
      <c r="Y290" s="122"/>
      <c r="BV290" s="37"/>
      <c r="BY290" s="67"/>
      <c r="CB290" s="37"/>
      <c r="CC290" s="67"/>
      <c r="CE290" s="67"/>
      <c r="CG290" s="67"/>
      <c r="CH290" s="67"/>
    </row>
    <row r="291" spans="22:86" s="23" customFormat="1" x14ac:dyDescent="0.2">
      <c r="V291" s="122"/>
      <c r="W291" s="122"/>
      <c r="X291" s="122"/>
      <c r="Y291" s="122"/>
      <c r="BV291" s="37"/>
      <c r="BY291" s="67"/>
      <c r="CB291" s="37"/>
      <c r="CC291" s="67"/>
      <c r="CE291" s="67"/>
      <c r="CG291" s="67"/>
      <c r="CH291" s="67"/>
    </row>
    <row r="292" spans="22:86" s="23" customFormat="1" x14ac:dyDescent="0.2">
      <c r="V292" s="122"/>
      <c r="W292" s="122"/>
      <c r="X292" s="122"/>
      <c r="Y292" s="122"/>
      <c r="BV292" s="37"/>
      <c r="BY292" s="67"/>
      <c r="CB292" s="37"/>
      <c r="CC292" s="67"/>
      <c r="CE292" s="67"/>
      <c r="CG292" s="67"/>
      <c r="CH292" s="67"/>
    </row>
    <row r="293" spans="22:86" s="23" customFormat="1" x14ac:dyDescent="0.2">
      <c r="V293" s="122"/>
      <c r="W293" s="122"/>
      <c r="X293" s="122"/>
      <c r="Y293" s="122"/>
      <c r="BV293" s="37"/>
      <c r="BY293" s="67"/>
      <c r="CB293" s="37"/>
      <c r="CC293" s="67"/>
      <c r="CE293" s="67"/>
      <c r="CG293" s="67"/>
      <c r="CH293" s="67"/>
    </row>
    <row r="294" spans="22:86" s="23" customFormat="1" x14ac:dyDescent="0.2">
      <c r="V294" s="122"/>
      <c r="W294" s="122"/>
      <c r="X294" s="122"/>
      <c r="Y294" s="122"/>
      <c r="BV294" s="37"/>
      <c r="BY294" s="67"/>
      <c r="CB294" s="37"/>
      <c r="CC294" s="67"/>
      <c r="CE294" s="67"/>
      <c r="CG294" s="67"/>
      <c r="CH294" s="67"/>
    </row>
    <row r="295" spans="22:86" s="23" customFormat="1" x14ac:dyDescent="0.2">
      <c r="V295" s="122"/>
      <c r="W295" s="122"/>
      <c r="X295" s="122"/>
      <c r="Y295" s="122"/>
      <c r="BV295" s="37"/>
      <c r="BY295" s="67"/>
      <c r="CB295" s="37"/>
      <c r="CC295" s="67"/>
      <c r="CE295" s="67"/>
      <c r="CG295" s="67"/>
      <c r="CH295" s="67"/>
    </row>
    <row r="296" spans="22:86" s="23" customFormat="1" x14ac:dyDescent="0.2">
      <c r="V296" s="122"/>
      <c r="W296" s="122"/>
      <c r="X296" s="122"/>
      <c r="Y296" s="122"/>
      <c r="BV296" s="37"/>
      <c r="BY296" s="67"/>
      <c r="CB296" s="37"/>
      <c r="CC296" s="67"/>
      <c r="CE296" s="67"/>
      <c r="CG296" s="67"/>
      <c r="CH296" s="67"/>
    </row>
    <row r="297" spans="22:86" s="23" customFormat="1" x14ac:dyDescent="0.2">
      <c r="V297" s="122"/>
      <c r="W297" s="122"/>
      <c r="X297" s="122"/>
      <c r="Y297" s="122"/>
      <c r="BV297" s="37"/>
      <c r="BY297" s="67"/>
      <c r="CB297" s="37"/>
      <c r="CC297" s="67"/>
      <c r="CE297" s="67"/>
      <c r="CG297" s="67"/>
      <c r="CH297" s="67"/>
    </row>
    <row r="298" spans="22:86" s="23" customFormat="1" x14ac:dyDescent="0.2">
      <c r="V298" s="122"/>
      <c r="W298" s="122"/>
      <c r="X298" s="122"/>
      <c r="Y298" s="122"/>
      <c r="BV298" s="37"/>
      <c r="BY298" s="67"/>
      <c r="CB298" s="37"/>
      <c r="CC298" s="67"/>
      <c r="CE298" s="67"/>
      <c r="CG298" s="67"/>
      <c r="CH298" s="67"/>
    </row>
    <row r="299" spans="22:86" s="23" customFormat="1" x14ac:dyDescent="0.2">
      <c r="V299" s="122"/>
      <c r="W299" s="122"/>
      <c r="X299" s="122"/>
      <c r="Y299" s="122"/>
      <c r="BV299" s="37"/>
      <c r="BY299" s="67"/>
      <c r="CB299" s="37"/>
      <c r="CC299" s="67"/>
      <c r="CE299" s="67"/>
      <c r="CG299" s="67"/>
      <c r="CH299" s="67"/>
    </row>
    <row r="300" spans="22:86" s="23" customFormat="1" x14ac:dyDescent="0.2">
      <c r="V300" s="122"/>
      <c r="W300" s="122"/>
      <c r="X300" s="122"/>
      <c r="Y300" s="122"/>
      <c r="BV300" s="37"/>
      <c r="BY300" s="67"/>
      <c r="CB300" s="37"/>
      <c r="CC300" s="67"/>
      <c r="CE300" s="67"/>
      <c r="CG300" s="67"/>
      <c r="CH300" s="67"/>
    </row>
    <row r="301" spans="22:86" s="23" customFormat="1" x14ac:dyDescent="0.2">
      <c r="V301" s="122"/>
      <c r="W301" s="122"/>
      <c r="X301" s="122"/>
      <c r="Y301" s="122"/>
      <c r="BV301" s="37"/>
      <c r="BY301" s="67"/>
      <c r="CB301" s="37"/>
      <c r="CC301" s="67"/>
      <c r="CE301" s="67"/>
      <c r="CG301" s="67"/>
      <c r="CH301" s="67"/>
    </row>
    <row r="302" spans="22:86" s="23" customFormat="1" x14ac:dyDescent="0.2">
      <c r="V302" s="122"/>
      <c r="W302" s="122"/>
      <c r="X302" s="122"/>
      <c r="Y302" s="122"/>
      <c r="BV302" s="37"/>
      <c r="BY302" s="67"/>
      <c r="CB302" s="37"/>
      <c r="CC302" s="67"/>
      <c r="CE302" s="67"/>
      <c r="CG302" s="67"/>
      <c r="CH302" s="67"/>
    </row>
    <row r="303" spans="22:86" s="23" customFormat="1" x14ac:dyDescent="0.2">
      <c r="V303" s="122"/>
      <c r="W303" s="122"/>
      <c r="X303" s="122"/>
      <c r="Y303" s="122"/>
      <c r="BV303" s="37"/>
      <c r="BY303" s="67"/>
      <c r="CB303" s="37"/>
      <c r="CC303" s="67"/>
      <c r="CE303" s="67"/>
      <c r="CG303" s="67"/>
      <c r="CH303" s="67"/>
    </row>
    <row r="304" spans="22:86" s="23" customFormat="1" x14ac:dyDescent="0.2">
      <c r="V304" s="122"/>
      <c r="W304" s="122"/>
      <c r="X304" s="122"/>
      <c r="Y304" s="122"/>
      <c r="BV304" s="37"/>
      <c r="BY304" s="67"/>
      <c r="CB304" s="37"/>
      <c r="CC304" s="67"/>
      <c r="CE304" s="67"/>
      <c r="CG304" s="67"/>
      <c r="CH304" s="67"/>
    </row>
    <row r="305" spans="1:86" s="23" customFormat="1" x14ac:dyDescent="0.2">
      <c r="A305" s="40"/>
      <c r="B305" s="40"/>
      <c r="D305" s="40"/>
      <c r="E305" s="40"/>
      <c r="F305" s="40"/>
      <c r="G305" s="40"/>
      <c r="H305" s="40"/>
      <c r="J305" s="40"/>
      <c r="K305" s="40"/>
      <c r="L305" s="40"/>
      <c r="M305" s="40"/>
      <c r="N305" s="40"/>
      <c r="P305" s="40"/>
      <c r="Q305" s="40"/>
      <c r="R305" s="40"/>
      <c r="S305" s="40"/>
      <c r="T305" s="40"/>
      <c r="V305" s="206"/>
      <c r="W305" s="206"/>
      <c r="X305" s="206"/>
      <c r="Y305" s="206"/>
      <c r="Z305" s="40"/>
      <c r="AB305" s="40"/>
      <c r="AC305" s="40"/>
      <c r="AD305" s="40"/>
      <c r="AE305" s="40"/>
      <c r="AF305" s="40"/>
      <c r="AH305" s="40"/>
      <c r="AI305" s="40"/>
      <c r="AJ305" s="40"/>
      <c r="AK305" s="40"/>
      <c r="AL305" s="40"/>
      <c r="AN305" s="40"/>
      <c r="AO305" s="40"/>
      <c r="AP305" s="40"/>
      <c r="AQ305" s="40"/>
      <c r="AR305" s="40"/>
      <c r="AT305" s="40"/>
      <c r="AU305" s="40"/>
      <c r="AV305" s="40"/>
      <c r="AW305" s="40"/>
      <c r="AX305" s="40"/>
      <c r="BV305" s="37"/>
      <c r="BY305" s="67"/>
      <c r="CB305" s="37"/>
      <c r="CC305" s="67"/>
      <c r="CE305" s="67"/>
      <c r="CG305" s="67"/>
      <c r="CH305" s="67"/>
    </row>
  </sheetData>
  <pageMargins left="0.70866141732283472" right="0.70866141732283472" top="0.3" bottom="0.33" header="0.31496062992125984" footer="0.31496062992125984"/>
  <pageSetup paperSize="9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8" tint="-0.499984740745262"/>
    <pageSetUpPr fitToPage="1"/>
  </sheetPr>
  <dimension ref="A1:CK34"/>
  <sheetViews>
    <sheetView showGridLines="0" zoomScale="80" zoomScaleNormal="8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 activeCell="A34" sqref="A34"/>
    </sheetView>
  </sheetViews>
  <sheetFormatPr defaultColWidth="9.140625" defaultRowHeight="12" x14ac:dyDescent="0.2"/>
  <cols>
    <col min="1" max="1" width="49.140625" style="22" customWidth="1"/>
    <col min="2" max="2" width="21.5703125" style="22" customWidth="1"/>
    <col min="3" max="3" width="8.85546875" style="22" customWidth="1"/>
    <col min="4" max="4" width="2" style="22" customWidth="1"/>
    <col min="5" max="9" width="8.85546875" style="22" customWidth="1"/>
    <col min="10" max="10" width="2" style="22" customWidth="1"/>
    <col min="11" max="15" width="8.85546875" style="22" customWidth="1"/>
    <col min="16" max="16" width="2" style="22" customWidth="1"/>
    <col min="17" max="21" width="8.85546875" style="22" customWidth="1"/>
    <col min="22" max="22" width="2" style="22" customWidth="1"/>
    <col min="23" max="26" width="8.85546875" style="124" customWidth="1"/>
    <col min="27" max="27" width="8.85546875" style="22" customWidth="1"/>
    <col min="28" max="28" width="2" style="22" customWidth="1"/>
    <col min="29" max="33" width="8.85546875" style="22" customWidth="1"/>
    <col min="34" max="34" width="2" style="22" customWidth="1"/>
    <col min="35" max="39" width="8.85546875" style="22" customWidth="1"/>
    <col min="40" max="40" width="2" style="22" customWidth="1"/>
    <col min="41" max="45" width="8.85546875" style="22" customWidth="1"/>
    <col min="46" max="46" width="2" style="22" customWidth="1"/>
    <col min="47" max="51" width="8.85546875" style="22" customWidth="1"/>
    <col min="52" max="52" width="2" style="22" customWidth="1"/>
    <col min="53" max="57" width="8.85546875" style="22" customWidth="1"/>
    <col min="58" max="58" width="2" style="22" customWidth="1"/>
    <col min="59" max="63" width="8.85546875" style="22" customWidth="1"/>
    <col min="64" max="64" width="2" style="22" customWidth="1"/>
    <col min="65" max="69" width="8.85546875" style="22" customWidth="1"/>
    <col min="70" max="70" width="1.5703125" style="22" customWidth="1"/>
    <col min="71" max="75" width="8.85546875" style="22" customWidth="1"/>
    <col min="76" max="76" width="1.42578125" style="22" customWidth="1"/>
    <col min="77" max="81" width="8.85546875" style="22" customWidth="1"/>
    <col min="82" max="82" width="1.42578125" style="22" customWidth="1"/>
    <col min="83" max="87" width="8.85546875" style="22" customWidth="1"/>
    <col min="88" max="16384" width="9.140625" style="22"/>
  </cols>
  <sheetData>
    <row r="1" spans="1:89" ht="50.25" customHeight="1" x14ac:dyDescent="0.2">
      <c r="A1" s="139"/>
      <c r="B1" s="139"/>
      <c r="C1" s="138" t="s">
        <v>574</v>
      </c>
      <c r="D1" s="28"/>
      <c r="E1" s="138" t="s">
        <v>562</v>
      </c>
      <c r="F1" s="138" t="s">
        <v>563</v>
      </c>
      <c r="G1" s="138" t="s">
        <v>561</v>
      </c>
      <c r="H1" s="138" t="s">
        <v>558</v>
      </c>
      <c r="I1" s="138" t="s">
        <v>556</v>
      </c>
      <c r="J1" s="28"/>
      <c r="K1" s="138" t="s">
        <v>550</v>
      </c>
      <c r="L1" s="138" t="s">
        <v>551</v>
      </c>
      <c r="M1" s="138" t="s">
        <v>549</v>
      </c>
      <c r="N1" s="138" t="s">
        <v>548</v>
      </c>
      <c r="O1" s="138" t="s">
        <v>547</v>
      </c>
      <c r="P1" s="28"/>
      <c r="Q1" s="138" t="s">
        <v>540</v>
      </c>
      <c r="R1" s="138" t="s">
        <v>541</v>
      </c>
      <c r="S1" s="138" t="s">
        <v>546</v>
      </c>
      <c r="T1" s="138" t="s">
        <v>530</v>
      </c>
      <c r="U1" s="138" t="s">
        <v>524</v>
      </c>
      <c r="V1" s="28"/>
      <c r="W1" s="138" t="s">
        <v>504</v>
      </c>
      <c r="X1" s="138" t="s">
        <v>503</v>
      </c>
      <c r="Y1" s="138" t="s">
        <v>496</v>
      </c>
      <c r="Z1" s="138" t="s">
        <v>489</v>
      </c>
      <c r="AA1" s="138" t="s">
        <v>480</v>
      </c>
      <c r="AB1" s="28"/>
      <c r="AC1" s="138" t="s">
        <v>479</v>
      </c>
      <c r="AD1" s="138" t="s">
        <v>478</v>
      </c>
      <c r="AE1" s="138" t="s">
        <v>477</v>
      </c>
      <c r="AF1" s="138" t="s">
        <v>476</v>
      </c>
      <c r="AG1" s="138" t="s">
        <v>473</v>
      </c>
      <c r="AH1" s="28"/>
      <c r="AI1" s="138" t="s">
        <v>461</v>
      </c>
      <c r="AJ1" s="138" t="s">
        <v>462</v>
      </c>
      <c r="AK1" s="138" t="s">
        <v>454</v>
      </c>
      <c r="AL1" s="138" t="s">
        <v>438</v>
      </c>
      <c r="AM1" s="138" t="s">
        <v>432</v>
      </c>
      <c r="AN1" s="28"/>
      <c r="AO1" s="138" t="s">
        <v>426</v>
      </c>
      <c r="AP1" s="138" t="s">
        <v>425</v>
      </c>
      <c r="AQ1" s="138" t="s">
        <v>423</v>
      </c>
      <c r="AR1" s="138" t="s">
        <v>418</v>
      </c>
      <c r="AS1" s="138" t="s">
        <v>410</v>
      </c>
      <c r="AT1" s="28"/>
      <c r="AU1" s="138" t="s">
        <v>408</v>
      </c>
      <c r="AV1" s="138" t="s">
        <v>407</v>
      </c>
      <c r="AW1" s="138" t="s">
        <v>406</v>
      </c>
      <c r="AX1" s="138" t="s">
        <v>397</v>
      </c>
      <c r="AY1" s="138" t="s">
        <v>396</v>
      </c>
      <c r="AZ1" s="28"/>
      <c r="BA1" s="138" t="s">
        <v>383</v>
      </c>
      <c r="BB1" s="138" t="s">
        <v>382</v>
      </c>
      <c r="BC1" s="138" t="s">
        <v>295</v>
      </c>
      <c r="BD1" s="138" t="s">
        <v>260</v>
      </c>
      <c r="BE1" s="138" t="s">
        <v>250</v>
      </c>
      <c r="BF1" s="28"/>
      <c r="BG1" s="138" t="s">
        <v>227</v>
      </c>
      <c r="BH1" s="138" t="s">
        <v>226</v>
      </c>
      <c r="BI1" s="148" t="s">
        <v>372</v>
      </c>
      <c r="BJ1" s="138" t="s">
        <v>223</v>
      </c>
      <c r="BK1" s="140" t="s">
        <v>317</v>
      </c>
      <c r="BL1" s="28"/>
      <c r="BM1" s="140" t="s">
        <v>318</v>
      </c>
      <c r="BN1" s="140" t="s">
        <v>319</v>
      </c>
      <c r="BO1" s="140" t="s">
        <v>320</v>
      </c>
      <c r="BP1" s="140" t="s">
        <v>373</v>
      </c>
      <c r="BQ1" s="138" t="s">
        <v>151</v>
      </c>
      <c r="BR1" s="28"/>
      <c r="BS1" s="138" t="s">
        <v>219</v>
      </c>
      <c r="BT1" s="138" t="s">
        <v>220</v>
      </c>
      <c r="BU1" s="137" t="s">
        <v>133</v>
      </c>
      <c r="BV1" s="137" t="s">
        <v>130</v>
      </c>
      <c r="BW1" s="137" t="s">
        <v>116</v>
      </c>
      <c r="BY1" s="137" t="s">
        <v>73</v>
      </c>
      <c r="BZ1" s="137" t="s">
        <v>72</v>
      </c>
      <c r="CA1" s="137" t="s">
        <v>71</v>
      </c>
      <c r="CB1" s="137" t="s">
        <v>70</v>
      </c>
      <c r="CC1" s="137" t="s">
        <v>69</v>
      </c>
      <c r="CE1" s="137" t="s">
        <v>68</v>
      </c>
      <c r="CF1" s="137" t="s">
        <v>67</v>
      </c>
      <c r="CG1" s="137" t="s">
        <v>66</v>
      </c>
      <c r="CH1" s="137" t="s">
        <v>65</v>
      </c>
      <c r="CI1" s="137" t="s">
        <v>64</v>
      </c>
      <c r="CJ1" s="29"/>
    </row>
    <row r="2" spans="1:89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Y2" s="30"/>
      <c r="BZ2" s="30"/>
      <c r="CA2" s="30"/>
      <c r="CB2" s="30"/>
      <c r="CC2" s="30"/>
      <c r="CE2" s="30"/>
      <c r="CF2" s="30"/>
      <c r="CG2" s="30"/>
      <c r="CH2" s="30"/>
      <c r="CI2" s="30"/>
      <c r="CJ2" s="30"/>
    </row>
    <row r="3" spans="1:89" x14ac:dyDescent="0.2">
      <c r="A3" s="31" t="s">
        <v>86</v>
      </c>
      <c r="B3" s="27"/>
      <c r="C3" s="27"/>
      <c r="D3" s="32"/>
      <c r="E3" s="27"/>
      <c r="F3" s="27"/>
      <c r="G3" s="27"/>
      <c r="H3" s="27"/>
      <c r="I3" s="27"/>
      <c r="J3" s="32"/>
      <c r="K3" s="27"/>
      <c r="L3" s="27"/>
      <c r="M3" s="27"/>
      <c r="N3" s="27"/>
      <c r="O3" s="27"/>
      <c r="P3" s="32"/>
      <c r="Q3" s="27"/>
      <c r="R3" s="27"/>
      <c r="S3" s="27"/>
      <c r="T3" s="27"/>
      <c r="U3" s="27"/>
      <c r="V3" s="32"/>
      <c r="W3" s="27"/>
      <c r="X3" s="27"/>
      <c r="Y3" s="27"/>
      <c r="Z3" s="27"/>
      <c r="AA3" s="27"/>
      <c r="AB3" s="32"/>
      <c r="AC3" s="27"/>
      <c r="AD3" s="27"/>
      <c r="AE3" s="27"/>
      <c r="AF3" s="27"/>
      <c r="AG3" s="27"/>
      <c r="AH3" s="32"/>
      <c r="AI3" s="27"/>
      <c r="AJ3" s="27"/>
      <c r="AK3" s="27"/>
      <c r="AL3" s="27"/>
      <c r="AM3" s="27"/>
      <c r="AN3" s="32"/>
      <c r="AO3" s="27"/>
      <c r="AP3" s="27"/>
      <c r="AQ3" s="27"/>
      <c r="AR3" s="27"/>
      <c r="AS3" s="27"/>
      <c r="AT3" s="32"/>
      <c r="AU3" s="27"/>
      <c r="AV3" s="27"/>
      <c r="AW3" s="27"/>
      <c r="AX3" s="27"/>
      <c r="AY3" s="27"/>
      <c r="AZ3" s="32"/>
      <c r="BA3" s="27"/>
      <c r="BB3" s="27"/>
      <c r="BC3" s="27"/>
      <c r="BD3" s="27"/>
      <c r="BE3" s="27"/>
      <c r="BF3" s="32"/>
      <c r="BG3" s="27"/>
      <c r="BH3" s="27"/>
      <c r="BI3" s="27"/>
      <c r="BJ3" s="27"/>
      <c r="BK3" s="27"/>
      <c r="BL3" s="32"/>
      <c r="BM3" s="27"/>
      <c r="BN3" s="27"/>
      <c r="BO3" s="49"/>
      <c r="BP3" s="100"/>
      <c r="BQ3" s="100"/>
      <c r="BR3" s="32"/>
      <c r="BS3" s="34"/>
      <c r="BT3" s="34"/>
      <c r="BU3" s="34"/>
      <c r="BV3" s="34"/>
      <c r="BW3" s="34"/>
      <c r="BY3" s="35"/>
      <c r="BZ3" s="35"/>
      <c r="CA3" s="34"/>
      <c r="CB3" s="34"/>
      <c r="CC3" s="34"/>
      <c r="CE3" s="34"/>
      <c r="CF3" s="34"/>
      <c r="CG3" s="34"/>
      <c r="CH3" s="33"/>
      <c r="CI3" s="33"/>
      <c r="CJ3" s="32"/>
    </row>
    <row r="4" spans="1:89" s="66" customFormat="1" ht="26.25" x14ac:dyDescent="0.25">
      <c r="A4" s="112" t="s">
        <v>212</v>
      </c>
      <c r="B4" s="113" t="s">
        <v>96</v>
      </c>
      <c r="C4" s="42">
        <v>6501.5601999999999</v>
      </c>
      <c r="D4" s="53"/>
      <c r="E4" s="42">
        <v>24451</v>
      </c>
      <c r="F4" s="42">
        <v>6462</v>
      </c>
      <c r="G4" s="42">
        <v>5939</v>
      </c>
      <c r="H4" s="42">
        <v>5841</v>
      </c>
      <c r="I4" s="42">
        <v>6209</v>
      </c>
      <c r="J4" s="53"/>
      <c r="K4" s="42">
        <v>24782</v>
      </c>
      <c r="L4" s="42">
        <v>6224</v>
      </c>
      <c r="M4" s="42">
        <v>6063</v>
      </c>
      <c r="N4" s="42">
        <v>5949</v>
      </c>
      <c r="O4" s="42">
        <v>6546</v>
      </c>
      <c r="P4" s="53"/>
      <c r="Q4" s="42">
        <v>22846</v>
      </c>
      <c r="R4" s="42">
        <v>5873</v>
      </c>
      <c r="S4" s="42">
        <v>5422</v>
      </c>
      <c r="T4" s="42">
        <v>5532</v>
      </c>
      <c r="U4" s="42">
        <v>6019</v>
      </c>
      <c r="V4" s="53"/>
      <c r="W4" s="42">
        <v>23664</v>
      </c>
      <c r="X4" s="42">
        <v>5914</v>
      </c>
      <c r="Y4" s="42">
        <v>5731</v>
      </c>
      <c r="Z4" s="42">
        <v>5802</v>
      </c>
      <c r="AA4" s="42">
        <v>6217</v>
      </c>
      <c r="AB4" s="53"/>
      <c r="AC4" s="42">
        <v>24506</v>
      </c>
      <c r="AD4" s="42">
        <v>6338</v>
      </c>
      <c r="AE4" s="42">
        <v>5993</v>
      </c>
      <c r="AF4" s="42">
        <v>5845</v>
      </c>
      <c r="AG4" s="42">
        <v>6330</v>
      </c>
      <c r="AH4" s="53"/>
      <c r="AI4" s="42">
        <v>21113</v>
      </c>
      <c r="AJ4" s="42">
        <v>5507</v>
      </c>
      <c r="AK4" s="42">
        <v>5102</v>
      </c>
      <c r="AL4" s="42">
        <v>4910</v>
      </c>
      <c r="AM4" s="42">
        <v>5594</v>
      </c>
      <c r="AN4" s="53"/>
      <c r="AO4" s="42">
        <v>20339</v>
      </c>
      <c r="AP4" s="42">
        <v>5242.99</v>
      </c>
      <c r="AQ4" s="42">
        <v>4881.2947469999999</v>
      </c>
      <c r="AR4" s="42">
        <v>4797.72</v>
      </c>
      <c r="AS4" s="42">
        <v>5417</v>
      </c>
      <c r="AT4" s="53"/>
      <c r="AU4" s="42">
        <v>21457</v>
      </c>
      <c r="AV4" s="42">
        <v>5595</v>
      </c>
      <c r="AW4" s="42">
        <v>5207.0651309999994</v>
      </c>
      <c r="AX4" s="42">
        <v>5058</v>
      </c>
      <c r="AY4" s="42">
        <v>5597</v>
      </c>
      <c r="AZ4" s="53"/>
      <c r="BA4" s="42">
        <v>18916</v>
      </c>
      <c r="BB4" s="42">
        <v>4877</v>
      </c>
      <c r="BC4" s="42">
        <v>4530</v>
      </c>
      <c r="BD4" s="42">
        <v>4486</v>
      </c>
      <c r="BE4" s="42">
        <v>5023</v>
      </c>
      <c r="BF4" s="41"/>
      <c r="BG4" s="42">
        <v>17989</v>
      </c>
      <c r="BH4" s="42">
        <v>4693</v>
      </c>
      <c r="BI4" s="42">
        <v>4290</v>
      </c>
      <c r="BJ4" s="42">
        <v>4103</v>
      </c>
      <c r="BK4" s="42">
        <v>4903</v>
      </c>
      <c r="BL4" s="53"/>
      <c r="BM4" s="42">
        <v>17038</v>
      </c>
      <c r="BN4" s="42">
        <v>4542</v>
      </c>
      <c r="BO4" s="42">
        <v>4309</v>
      </c>
      <c r="BP4" s="42">
        <v>3845</v>
      </c>
      <c r="BQ4" s="43">
        <v>4341</v>
      </c>
      <c r="BR4" s="178"/>
      <c r="BS4" s="42">
        <v>16359</v>
      </c>
      <c r="BT4" s="42">
        <v>4385</v>
      </c>
      <c r="BU4" s="42">
        <v>4223.8891970000004</v>
      </c>
      <c r="BV4" s="42">
        <v>3788.8818160000001</v>
      </c>
      <c r="BW4" s="42">
        <v>3961</v>
      </c>
      <c r="BX4" s="53"/>
      <c r="BY4" s="42">
        <v>13216</v>
      </c>
      <c r="BZ4" s="42">
        <v>3476</v>
      </c>
      <c r="CA4" s="42">
        <v>3164</v>
      </c>
      <c r="CB4" s="42">
        <v>3159</v>
      </c>
      <c r="CC4" s="42">
        <v>3417</v>
      </c>
      <c r="CD4" s="41"/>
      <c r="CE4" s="42">
        <v>14935</v>
      </c>
      <c r="CF4" s="42">
        <v>3694</v>
      </c>
      <c r="CG4" s="42">
        <v>3515.4</v>
      </c>
      <c r="CH4" s="42">
        <v>3618</v>
      </c>
      <c r="CI4" s="42">
        <v>4108</v>
      </c>
      <c r="CJ4" s="41"/>
      <c r="CK4" s="177"/>
    </row>
    <row r="5" spans="1:89" x14ac:dyDescent="0.2">
      <c r="A5" s="51" t="s">
        <v>92</v>
      </c>
      <c r="B5" s="61" t="s">
        <v>95</v>
      </c>
      <c r="C5" s="38">
        <v>2785.3780000000002</v>
      </c>
      <c r="D5" s="30"/>
      <c r="E5" s="38">
        <v>2782</v>
      </c>
      <c r="F5" s="38">
        <v>2782</v>
      </c>
      <c r="G5" s="38">
        <v>2780</v>
      </c>
      <c r="H5" s="38">
        <v>2763</v>
      </c>
      <c r="I5" s="38">
        <v>2751</v>
      </c>
      <c r="J5" s="30"/>
      <c r="K5" s="38">
        <v>2754</v>
      </c>
      <c r="L5" s="38">
        <v>2754</v>
      </c>
      <c r="M5" s="38">
        <v>2746</v>
      </c>
      <c r="N5" s="38">
        <v>2741</v>
      </c>
      <c r="O5" s="38">
        <v>2733</v>
      </c>
      <c r="P5" s="30"/>
      <c r="Q5" s="38">
        <v>2723</v>
      </c>
      <c r="R5" s="38">
        <v>2723</v>
      </c>
      <c r="S5" s="38">
        <v>2715</v>
      </c>
      <c r="T5" s="38">
        <v>2714</v>
      </c>
      <c r="U5" s="38">
        <v>2704</v>
      </c>
      <c r="V5" s="30"/>
      <c r="W5" s="38">
        <v>2681</v>
      </c>
      <c r="X5" s="38">
        <v>2681</v>
      </c>
      <c r="Y5" s="38">
        <v>2660</v>
      </c>
      <c r="Z5" s="38">
        <v>2639</v>
      </c>
      <c r="AA5" s="38">
        <v>2630</v>
      </c>
      <c r="AB5" s="30"/>
      <c r="AC5" s="38">
        <v>2615</v>
      </c>
      <c r="AD5" s="38">
        <v>2615</v>
      </c>
      <c r="AE5" s="38">
        <v>2609</v>
      </c>
      <c r="AF5" s="38">
        <v>2593.11</v>
      </c>
      <c r="AG5" s="38">
        <v>2587</v>
      </c>
      <c r="AH5" s="30"/>
      <c r="AI5" s="38">
        <v>2564.6320000000001</v>
      </c>
      <c r="AJ5" s="38">
        <v>2564.63</v>
      </c>
      <c r="AK5" s="38">
        <v>2557</v>
      </c>
      <c r="AL5" s="38">
        <v>2545</v>
      </c>
      <c r="AM5" s="38">
        <v>2531</v>
      </c>
      <c r="AN5" s="30"/>
      <c r="AO5" s="38">
        <v>2535</v>
      </c>
      <c r="AP5" s="38">
        <v>2535</v>
      </c>
      <c r="AQ5" s="38">
        <v>2523.694</v>
      </c>
      <c r="AR5" s="38">
        <v>2513.59</v>
      </c>
      <c r="AS5" s="38">
        <v>2506</v>
      </c>
      <c r="AT5" s="30"/>
      <c r="AU5" s="38">
        <v>2486.27</v>
      </c>
      <c r="AV5" s="38">
        <v>2486.27</v>
      </c>
      <c r="AW5" s="38">
        <v>2471.029</v>
      </c>
      <c r="AX5" s="38">
        <v>2451</v>
      </c>
      <c r="AY5" s="38">
        <v>2441</v>
      </c>
      <c r="AZ5" s="30"/>
      <c r="BA5" s="38">
        <v>2422</v>
      </c>
      <c r="BB5" s="38">
        <v>2422</v>
      </c>
      <c r="BC5" s="38">
        <v>2412</v>
      </c>
      <c r="BD5" s="38">
        <v>2410</v>
      </c>
      <c r="BE5" s="38">
        <v>2406</v>
      </c>
      <c r="BF5" s="30"/>
      <c r="BG5" s="38">
        <v>2405</v>
      </c>
      <c r="BH5" s="38">
        <v>2405</v>
      </c>
      <c r="BI5" s="38">
        <v>2400</v>
      </c>
      <c r="BJ5" s="38">
        <v>2394</v>
      </c>
      <c r="BK5" s="38">
        <v>2394</v>
      </c>
      <c r="BL5" s="30"/>
      <c r="BM5" s="38">
        <v>2382</v>
      </c>
      <c r="BN5" s="38">
        <v>2382</v>
      </c>
      <c r="BO5" s="38">
        <v>2380</v>
      </c>
      <c r="BP5" s="39">
        <v>2380</v>
      </c>
      <c r="BQ5" s="39">
        <v>2383</v>
      </c>
      <c r="BR5" s="30"/>
      <c r="BS5" s="39">
        <v>2364</v>
      </c>
      <c r="BT5" s="39">
        <v>2364</v>
      </c>
      <c r="BU5" s="39">
        <v>2365.739</v>
      </c>
      <c r="BV5" s="39">
        <v>2365.328</v>
      </c>
      <c r="BW5" s="39">
        <v>2364</v>
      </c>
      <c r="BX5" s="30"/>
      <c r="BY5" s="39">
        <v>2368</v>
      </c>
      <c r="BZ5" s="39">
        <v>2368</v>
      </c>
      <c r="CA5" s="39">
        <v>2365.2190000000001</v>
      </c>
      <c r="CB5" s="39">
        <v>2361.3069999999998</v>
      </c>
      <c r="CC5" s="57">
        <v>2354.8380000000002</v>
      </c>
      <c r="CD5" s="37"/>
      <c r="CE5" s="39">
        <v>2355</v>
      </c>
      <c r="CF5" s="39">
        <v>2355</v>
      </c>
      <c r="CG5" s="39">
        <v>2356.451</v>
      </c>
      <c r="CH5" s="39">
        <v>2360.596</v>
      </c>
      <c r="CI5" s="39">
        <v>2368.11</v>
      </c>
      <c r="CJ5" s="37"/>
      <c r="CK5" s="23"/>
    </row>
    <row r="6" spans="1:89" x14ac:dyDescent="0.2">
      <c r="C6" s="23"/>
      <c r="E6" s="23"/>
      <c r="F6" s="23"/>
      <c r="G6" s="23"/>
      <c r="H6" s="23"/>
      <c r="I6" s="23"/>
      <c r="K6" s="23"/>
      <c r="L6" s="23"/>
      <c r="M6" s="23"/>
      <c r="N6" s="23"/>
      <c r="O6" s="23"/>
      <c r="Q6" s="23"/>
      <c r="R6" s="23"/>
      <c r="S6" s="23"/>
      <c r="T6" s="23"/>
      <c r="U6" s="23"/>
      <c r="W6" s="122"/>
      <c r="X6" s="122"/>
      <c r="Y6" s="122"/>
      <c r="Z6" s="122"/>
      <c r="AA6" s="23"/>
      <c r="AC6" s="23"/>
      <c r="AD6" s="23"/>
      <c r="AE6" s="23"/>
      <c r="AF6" s="23"/>
      <c r="AG6" s="23"/>
      <c r="AI6" s="23"/>
      <c r="AJ6" s="23"/>
      <c r="AK6" s="23"/>
      <c r="AL6" s="23"/>
      <c r="AM6" s="23"/>
      <c r="AO6" s="23"/>
      <c r="AP6" s="23"/>
      <c r="AQ6" s="23"/>
      <c r="AR6" s="23"/>
      <c r="AS6" s="23"/>
      <c r="AU6" s="23"/>
      <c r="AV6" s="23"/>
      <c r="AW6" s="23"/>
      <c r="AX6" s="23"/>
      <c r="AY6" s="23"/>
      <c r="BA6" s="23"/>
      <c r="BB6" s="23"/>
      <c r="BC6" s="23"/>
      <c r="BD6" s="23"/>
      <c r="BE6" s="23"/>
      <c r="BG6" s="23"/>
      <c r="BH6" s="23"/>
      <c r="BI6" s="23"/>
      <c r="BJ6" s="23"/>
      <c r="BK6" s="23"/>
      <c r="BM6" s="23"/>
      <c r="BN6" s="23"/>
      <c r="BO6" s="23"/>
      <c r="BP6" s="40"/>
      <c r="BQ6" s="40"/>
      <c r="BS6" s="37"/>
      <c r="BT6" s="37"/>
      <c r="BU6" s="37"/>
      <c r="BV6" s="37"/>
      <c r="BW6" s="37"/>
      <c r="BX6" s="30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23"/>
    </row>
    <row r="7" spans="1:89" x14ac:dyDescent="0.2">
      <c r="A7" s="31" t="s">
        <v>93</v>
      </c>
      <c r="B7" s="74"/>
      <c r="C7" s="38"/>
      <c r="D7" s="30"/>
      <c r="E7" s="38"/>
      <c r="F7" s="38"/>
      <c r="G7" s="38"/>
      <c r="H7" s="38"/>
      <c r="I7" s="38"/>
      <c r="J7" s="30"/>
      <c r="K7" s="38"/>
      <c r="L7" s="38"/>
      <c r="M7" s="38"/>
      <c r="N7" s="38"/>
      <c r="O7" s="38"/>
      <c r="P7" s="30"/>
      <c r="Q7" s="38"/>
      <c r="R7" s="38"/>
      <c r="S7" s="38"/>
      <c r="T7" s="38"/>
      <c r="U7" s="38"/>
      <c r="V7" s="30"/>
      <c r="W7" s="201"/>
      <c r="X7" s="201"/>
      <c r="Y7" s="201"/>
      <c r="Z7" s="201"/>
      <c r="AA7" s="38"/>
      <c r="AB7" s="30"/>
      <c r="AC7" s="38"/>
      <c r="AD7" s="38"/>
      <c r="AE7" s="38"/>
      <c r="AF7" s="38"/>
      <c r="AG7" s="38"/>
      <c r="AH7" s="30"/>
      <c r="AI7" s="38"/>
      <c r="AJ7" s="38"/>
      <c r="AK7" s="38"/>
      <c r="AL7" s="38"/>
      <c r="AM7" s="38"/>
      <c r="AN7" s="30"/>
      <c r="AO7" s="38"/>
      <c r="AP7" s="38"/>
      <c r="AQ7" s="38"/>
      <c r="AR7" s="38"/>
      <c r="AS7" s="38"/>
      <c r="AT7" s="30"/>
      <c r="AU7" s="38"/>
      <c r="AV7" s="38"/>
      <c r="AW7" s="38"/>
      <c r="AX7" s="38"/>
      <c r="AY7" s="38"/>
      <c r="AZ7" s="30"/>
      <c r="BA7" s="38"/>
      <c r="BB7" s="38"/>
      <c r="BC7" s="38"/>
      <c r="BD7" s="38"/>
      <c r="BE7" s="38"/>
      <c r="BF7" s="30"/>
      <c r="BG7" s="38"/>
      <c r="BH7" s="38"/>
      <c r="BI7" s="38"/>
      <c r="BJ7" s="38"/>
      <c r="BK7" s="38"/>
      <c r="BL7" s="30"/>
      <c r="BM7" s="38"/>
      <c r="BN7" s="38"/>
      <c r="BO7" s="38"/>
      <c r="BP7" s="39"/>
      <c r="BQ7" s="39"/>
      <c r="BR7" s="30"/>
      <c r="BS7" s="38"/>
      <c r="BT7" s="38"/>
      <c r="BU7" s="38"/>
      <c r="BV7" s="38"/>
      <c r="BW7" s="38"/>
      <c r="BX7" s="30"/>
      <c r="BY7" s="38"/>
      <c r="BZ7" s="38"/>
      <c r="CA7" s="38"/>
      <c r="CB7" s="38"/>
      <c r="CC7" s="57"/>
      <c r="CD7" s="37"/>
      <c r="CE7" s="38"/>
      <c r="CF7" s="38"/>
      <c r="CG7" s="38"/>
      <c r="CH7" s="38"/>
      <c r="CI7" s="38"/>
      <c r="CJ7" s="37"/>
      <c r="CK7" s="23"/>
    </row>
    <row r="8" spans="1:89" x14ac:dyDescent="0.2">
      <c r="A8" s="52" t="s">
        <v>211</v>
      </c>
      <c r="B8" s="173" t="s">
        <v>96</v>
      </c>
      <c r="C8" s="38">
        <v>5424</v>
      </c>
      <c r="D8" s="53"/>
      <c r="E8" s="38">
        <v>20257</v>
      </c>
      <c r="F8" s="38">
        <v>5348.04</v>
      </c>
      <c r="G8" s="38">
        <v>4910.26</v>
      </c>
      <c r="H8" s="38">
        <v>4862.82</v>
      </c>
      <c r="I8" s="38">
        <v>5135.6000000000004</v>
      </c>
      <c r="J8" s="53"/>
      <c r="K8" s="38">
        <v>19916</v>
      </c>
      <c r="L8" s="38">
        <v>5050.34</v>
      </c>
      <c r="M8" s="38">
        <v>4876.97</v>
      </c>
      <c r="N8" s="38">
        <v>4804.8500000000004</v>
      </c>
      <c r="O8" s="38">
        <v>5184</v>
      </c>
      <c r="P8" s="53"/>
      <c r="Q8" s="38">
        <v>20040</v>
      </c>
      <c r="R8" s="38">
        <v>5142</v>
      </c>
      <c r="S8" s="38">
        <v>4832</v>
      </c>
      <c r="T8" s="38">
        <v>4873</v>
      </c>
      <c r="U8" s="38">
        <v>5193</v>
      </c>
      <c r="V8" s="53"/>
      <c r="W8" s="38">
        <v>20313</v>
      </c>
      <c r="X8" s="38">
        <v>5064</v>
      </c>
      <c r="Y8" s="38">
        <v>5075.6099999999997</v>
      </c>
      <c r="Z8" s="38">
        <v>4894.82</v>
      </c>
      <c r="AA8" s="38">
        <v>5279</v>
      </c>
      <c r="AB8" s="53"/>
      <c r="AC8" s="38">
        <v>20336</v>
      </c>
      <c r="AD8" s="38">
        <v>5187.1499999999996</v>
      </c>
      <c r="AE8" s="38">
        <v>4986.3999999999996</v>
      </c>
      <c r="AF8" s="38">
        <v>4986.6009999999997</v>
      </c>
      <c r="AG8" s="38">
        <v>5175.8779999999997</v>
      </c>
      <c r="AH8" s="53"/>
      <c r="AI8" s="42">
        <v>19419</v>
      </c>
      <c r="AJ8" s="42">
        <v>5094.08</v>
      </c>
      <c r="AK8" s="42">
        <v>4865.58</v>
      </c>
      <c r="AL8" s="42">
        <v>4434</v>
      </c>
      <c r="AM8" s="42">
        <v>5025</v>
      </c>
      <c r="AN8" s="53"/>
      <c r="AO8" s="42">
        <v>19764</v>
      </c>
      <c r="AP8" s="42">
        <v>4985.8</v>
      </c>
      <c r="AQ8" s="42">
        <v>4811.4825669999991</v>
      </c>
      <c r="AR8" s="42">
        <v>4823.8104050000002</v>
      </c>
      <c r="AS8" s="42">
        <v>5143.1895949999998</v>
      </c>
      <c r="AT8" s="53"/>
      <c r="AU8" s="42">
        <v>19877</v>
      </c>
      <c r="AV8" s="42">
        <v>4941.2299999999996</v>
      </c>
      <c r="AW8" s="42">
        <v>4888.2833520000004</v>
      </c>
      <c r="AX8" s="42">
        <v>4865</v>
      </c>
      <c r="AY8" s="42">
        <v>5182</v>
      </c>
      <c r="AZ8" s="53"/>
      <c r="BA8" s="42">
        <v>19259</v>
      </c>
      <c r="BB8" s="42">
        <v>4937</v>
      </c>
      <c r="BC8" s="42">
        <v>4668</v>
      </c>
      <c r="BD8" s="42">
        <v>4679</v>
      </c>
      <c r="BE8" s="42">
        <v>4975</v>
      </c>
      <c r="BF8" s="41"/>
      <c r="BG8" s="42">
        <v>18741</v>
      </c>
      <c r="BH8" s="42">
        <v>4817</v>
      </c>
      <c r="BI8" s="38">
        <v>4593</v>
      </c>
      <c r="BJ8" s="42">
        <v>4605</v>
      </c>
      <c r="BK8" s="42">
        <v>4727</v>
      </c>
      <c r="BL8" s="53"/>
      <c r="BM8" s="42">
        <v>17936</v>
      </c>
      <c r="BN8" s="42">
        <v>4545</v>
      </c>
      <c r="BO8" s="42">
        <v>4399</v>
      </c>
      <c r="BP8" s="43">
        <v>4346</v>
      </c>
      <c r="BQ8" s="43">
        <v>4646</v>
      </c>
      <c r="BR8" s="53"/>
      <c r="BS8" s="38">
        <v>17621</v>
      </c>
      <c r="BT8" s="38">
        <v>4492</v>
      </c>
      <c r="BU8" s="38">
        <v>4326.1540000000005</v>
      </c>
      <c r="BV8" s="38">
        <v>4251.2043982999994</v>
      </c>
      <c r="BW8" s="38">
        <v>4552</v>
      </c>
      <c r="BX8" s="30"/>
      <c r="BY8" s="38">
        <v>17273</v>
      </c>
      <c r="BZ8" s="38">
        <v>4393</v>
      </c>
      <c r="CA8" s="38">
        <v>4205</v>
      </c>
      <c r="CB8" s="38">
        <v>4178</v>
      </c>
      <c r="CC8" s="38">
        <v>4497</v>
      </c>
      <c r="CD8" s="37"/>
      <c r="CE8" s="38">
        <v>17204</v>
      </c>
      <c r="CF8" s="38">
        <v>4377</v>
      </c>
      <c r="CG8" s="38">
        <v>4140.6000000000004</v>
      </c>
      <c r="CH8" s="38">
        <v>4141</v>
      </c>
      <c r="CI8" s="38">
        <v>4545</v>
      </c>
      <c r="CJ8" s="37"/>
      <c r="CK8" s="23"/>
    </row>
    <row r="9" spans="1:89" x14ac:dyDescent="0.2">
      <c r="A9" s="54" t="s">
        <v>245</v>
      </c>
      <c r="B9" s="74" t="s">
        <v>95</v>
      </c>
      <c r="C9" s="38">
        <v>2864</v>
      </c>
      <c r="D9" s="30"/>
      <c r="E9" s="38">
        <v>2857</v>
      </c>
      <c r="F9" s="38">
        <v>2857</v>
      </c>
      <c r="G9" s="38">
        <v>2857</v>
      </c>
      <c r="H9" s="38">
        <v>2840</v>
      </c>
      <c r="I9" s="38">
        <v>2831</v>
      </c>
      <c r="J9" s="30"/>
      <c r="K9" s="38">
        <v>2828</v>
      </c>
      <c r="L9" s="38">
        <v>2828</v>
      </c>
      <c r="M9" s="38">
        <v>2816</v>
      </c>
      <c r="N9" s="38">
        <v>2809</v>
      </c>
      <c r="O9" s="38">
        <v>2799</v>
      </c>
      <c r="P9" s="30"/>
      <c r="Q9" s="38">
        <v>2792</v>
      </c>
      <c r="R9" s="38">
        <v>2792</v>
      </c>
      <c r="S9" s="38">
        <v>2781</v>
      </c>
      <c r="T9" s="38">
        <v>2771</v>
      </c>
      <c r="U9" s="38">
        <v>2762</v>
      </c>
      <c r="V9" s="30"/>
      <c r="W9" s="38">
        <v>2753</v>
      </c>
      <c r="X9" s="38">
        <v>2753.45</v>
      </c>
      <c r="Y9" s="38">
        <v>2734.2</v>
      </c>
      <c r="Z9" s="38">
        <v>2712.6</v>
      </c>
      <c r="AA9" s="38">
        <v>2705</v>
      </c>
      <c r="AB9" s="30"/>
      <c r="AC9" s="38">
        <v>2703</v>
      </c>
      <c r="AD9" s="38">
        <v>2703.04</v>
      </c>
      <c r="AE9" s="38">
        <v>2694.69</v>
      </c>
      <c r="AF9" s="38">
        <v>2681.95</v>
      </c>
      <c r="AG9" s="38">
        <v>2678</v>
      </c>
      <c r="AH9" s="30"/>
      <c r="AI9" s="38">
        <v>2661</v>
      </c>
      <c r="AJ9" s="38">
        <v>2661.19</v>
      </c>
      <c r="AK9" s="38">
        <v>2652.08</v>
      </c>
      <c r="AL9" s="38">
        <v>2642</v>
      </c>
      <c r="AM9" s="38">
        <v>2633</v>
      </c>
      <c r="AN9" s="30"/>
      <c r="AO9" s="38">
        <v>2626</v>
      </c>
      <c r="AP9" s="38">
        <v>2625.75</v>
      </c>
      <c r="AQ9" s="38">
        <v>2615.6410000000001</v>
      </c>
      <c r="AR9" s="38">
        <v>2607.4299999999998</v>
      </c>
      <c r="AS9" s="38">
        <v>2598</v>
      </c>
      <c r="AT9" s="30"/>
      <c r="AU9" s="38">
        <v>2589</v>
      </c>
      <c r="AV9" s="38">
        <v>2588.9</v>
      </c>
      <c r="AW9" s="38">
        <v>2579.105</v>
      </c>
      <c r="AX9" s="38">
        <v>2571</v>
      </c>
      <c r="AY9" s="38">
        <v>2560</v>
      </c>
      <c r="AZ9" s="30"/>
      <c r="BA9" s="38">
        <v>2553</v>
      </c>
      <c r="BB9" s="38">
        <v>2553</v>
      </c>
      <c r="BC9" s="38">
        <v>2541</v>
      </c>
      <c r="BD9" s="38">
        <v>2535</v>
      </c>
      <c r="BE9" s="38">
        <v>2527</v>
      </c>
      <c r="BF9" s="30"/>
      <c r="BG9" s="38">
        <v>2520</v>
      </c>
      <c r="BH9" s="38">
        <v>2520</v>
      </c>
      <c r="BI9" s="38">
        <v>2512</v>
      </c>
      <c r="BJ9" s="38">
        <v>2503</v>
      </c>
      <c r="BK9" s="38">
        <v>2497</v>
      </c>
      <c r="BL9" s="30"/>
      <c r="BM9" s="38">
        <v>2487</v>
      </c>
      <c r="BN9" s="38">
        <v>2487</v>
      </c>
      <c r="BO9" s="38">
        <v>2477</v>
      </c>
      <c r="BP9" s="39">
        <v>2472</v>
      </c>
      <c r="BQ9" s="39">
        <v>2467</v>
      </c>
      <c r="BR9" s="30"/>
      <c r="BS9" s="38">
        <v>2461</v>
      </c>
      <c r="BT9" s="38">
        <v>2461</v>
      </c>
      <c r="BU9" s="38">
        <v>2456</v>
      </c>
      <c r="BV9" s="38">
        <v>2450.4740000000002</v>
      </c>
      <c r="BW9" s="38">
        <v>2445</v>
      </c>
      <c r="BX9" s="30"/>
      <c r="BY9" s="38">
        <v>2438</v>
      </c>
      <c r="BZ9" s="38">
        <v>2438.0369999999998</v>
      </c>
      <c r="CA9" s="38">
        <v>2435.27</v>
      </c>
      <c r="CB9" s="38">
        <v>2427.7809999999999</v>
      </c>
      <c r="CC9" s="57">
        <v>2424.6039999999998</v>
      </c>
      <c r="CD9" s="37"/>
      <c r="CE9" s="38">
        <v>2421</v>
      </c>
      <c r="CF9" s="38">
        <v>2421.0740000000001</v>
      </c>
      <c r="CG9" s="38">
        <v>2414.7669999999998</v>
      </c>
      <c r="CH9" s="38">
        <v>2408.402</v>
      </c>
      <c r="CI9" s="38">
        <v>2404.2370000000001</v>
      </c>
      <c r="CJ9" s="37"/>
      <c r="CK9" s="23"/>
    </row>
    <row r="10" spans="1:89" ht="14.25" customHeight="1" x14ac:dyDescent="0.2">
      <c r="A10" s="20"/>
      <c r="B10" s="30"/>
      <c r="C10" s="23"/>
      <c r="E10" s="23"/>
      <c r="F10" s="23"/>
      <c r="G10" s="23"/>
      <c r="H10" s="23"/>
      <c r="I10" s="23"/>
      <c r="K10" s="23"/>
      <c r="L10" s="23"/>
      <c r="M10" s="23"/>
      <c r="N10" s="23"/>
      <c r="O10" s="23"/>
      <c r="Q10" s="23"/>
      <c r="R10" s="23"/>
      <c r="S10" s="23"/>
      <c r="T10" s="23"/>
      <c r="U10" s="23"/>
      <c r="W10" s="122"/>
      <c r="X10" s="122"/>
      <c r="Y10" s="122"/>
      <c r="Z10" s="122"/>
      <c r="AA10" s="23"/>
      <c r="AC10" s="23"/>
      <c r="AD10" s="23"/>
      <c r="AE10" s="23"/>
      <c r="AF10" s="23"/>
      <c r="AG10" s="23"/>
      <c r="AI10" s="23"/>
      <c r="AJ10" s="23"/>
      <c r="AK10" s="23"/>
      <c r="AL10" s="23"/>
      <c r="AM10" s="23"/>
      <c r="AO10" s="23"/>
      <c r="AP10" s="23"/>
      <c r="AQ10" s="23"/>
      <c r="AR10" s="23"/>
      <c r="AS10" s="23"/>
      <c r="AU10" s="23"/>
      <c r="AV10" s="23"/>
      <c r="AW10" s="23"/>
      <c r="AX10" s="23"/>
      <c r="AY10" s="23"/>
      <c r="BA10" s="23"/>
      <c r="BB10" s="23"/>
      <c r="BC10" s="23"/>
      <c r="BD10" s="23"/>
      <c r="BE10" s="23"/>
      <c r="BG10" s="23"/>
      <c r="BH10" s="23"/>
      <c r="BI10" s="23"/>
      <c r="BJ10" s="23"/>
      <c r="BK10" s="23"/>
      <c r="BM10" s="23"/>
      <c r="BN10" s="23"/>
      <c r="BO10" s="23"/>
      <c r="BP10" s="40"/>
      <c r="BQ10" s="40"/>
      <c r="BS10" s="37"/>
      <c r="BT10" s="37"/>
      <c r="BU10" s="37"/>
      <c r="BV10" s="37"/>
      <c r="BW10" s="37"/>
      <c r="BX10" s="30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23"/>
    </row>
    <row r="11" spans="1:89" x14ac:dyDescent="0.2">
      <c r="A11" s="47" t="s">
        <v>88</v>
      </c>
      <c r="B11" s="27"/>
      <c r="C11" s="163"/>
      <c r="D11" s="24"/>
      <c r="E11" s="163"/>
      <c r="F11" s="163"/>
      <c r="G11" s="163"/>
      <c r="H11" s="163"/>
      <c r="I11" s="163"/>
      <c r="J11" s="24"/>
      <c r="K11" s="163"/>
      <c r="L11" s="163"/>
      <c r="M11" s="163"/>
      <c r="N11" s="163"/>
      <c r="O11" s="163"/>
      <c r="P11" s="24"/>
      <c r="Q11" s="163"/>
      <c r="R11" s="163"/>
      <c r="S11" s="163"/>
      <c r="T11" s="163"/>
      <c r="U11" s="163"/>
      <c r="V11" s="24"/>
      <c r="W11" s="163"/>
      <c r="X11" s="163"/>
      <c r="Y11" s="163"/>
      <c r="Z11" s="163"/>
      <c r="AA11" s="163"/>
      <c r="AB11" s="24"/>
      <c r="AC11" s="163"/>
      <c r="AD11" s="163"/>
      <c r="AE11" s="163"/>
      <c r="AF11" s="163"/>
      <c r="AG11" s="163"/>
      <c r="AH11" s="24"/>
      <c r="AI11" s="163"/>
      <c r="AJ11" s="163"/>
      <c r="AK11" s="163"/>
      <c r="AL11" s="163"/>
      <c r="AM11" s="163"/>
      <c r="AN11" s="24"/>
      <c r="AO11" s="163"/>
      <c r="AP11" s="163"/>
      <c r="AQ11" s="163"/>
      <c r="AR11" s="163"/>
      <c r="AS11" s="163"/>
      <c r="AT11" s="24"/>
      <c r="AU11" s="163"/>
      <c r="AV11" s="163"/>
      <c r="AW11" s="163"/>
      <c r="AX11" s="163"/>
      <c r="AY11" s="163"/>
      <c r="AZ11" s="24"/>
      <c r="BA11" s="163"/>
      <c r="BB11" s="163"/>
      <c r="BC11" s="163"/>
      <c r="BD11" s="163"/>
      <c r="BE11" s="163"/>
      <c r="BF11" s="24"/>
      <c r="BG11" s="163"/>
      <c r="BH11" s="163"/>
      <c r="BI11" s="163"/>
      <c r="BJ11" s="163"/>
      <c r="BK11" s="163"/>
      <c r="BL11" s="24"/>
      <c r="BM11" s="163"/>
      <c r="BN11" s="163"/>
      <c r="BO11" s="163"/>
      <c r="BP11" s="153"/>
      <c r="BQ11" s="153"/>
      <c r="BR11" s="24"/>
      <c r="BS11" s="48"/>
      <c r="BT11" s="48"/>
      <c r="BU11" s="48"/>
      <c r="BV11" s="48"/>
      <c r="BW11" s="48"/>
      <c r="BX11" s="62"/>
      <c r="BY11" s="48"/>
      <c r="BZ11" s="48"/>
      <c r="CA11" s="48"/>
      <c r="CB11" s="48"/>
      <c r="CC11" s="48"/>
      <c r="CD11" s="62"/>
      <c r="CE11" s="48"/>
      <c r="CF11" s="48"/>
      <c r="CG11" s="48"/>
      <c r="CH11" s="48"/>
      <c r="CI11" s="48"/>
      <c r="CJ11" s="37"/>
      <c r="CK11" s="23"/>
    </row>
    <row r="12" spans="1:89" x14ac:dyDescent="0.2">
      <c r="A12" s="26" t="s">
        <v>230</v>
      </c>
      <c r="B12" s="74" t="s">
        <v>96</v>
      </c>
      <c r="C12" s="38">
        <v>5948</v>
      </c>
      <c r="E12" s="38">
        <v>20420</v>
      </c>
      <c r="F12" s="38">
        <v>5703</v>
      </c>
      <c r="G12" s="38">
        <v>4547</v>
      </c>
      <c r="H12" s="38">
        <v>4246</v>
      </c>
      <c r="I12" s="38">
        <v>5923</v>
      </c>
      <c r="K12" s="38">
        <v>20395</v>
      </c>
      <c r="L12" s="38">
        <v>5668.67</v>
      </c>
      <c r="M12" s="38">
        <v>4972.45</v>
      </c>
      <c r="N12" s="38">
        <v>4776</v>
      </c>
      <c r="O12" s="38">
        <v>4978</v>
      </c>
      <c r="Q12" s="38">
        <v>21344</v>
      </c>
      <c r="R12" s="38">
        <v>5390</v>
      </c>
      <c r="S12" s="38">
        <v>5441</v>
      </c>
      <c r="T12" s="38">
        <v>5193.3999999999996</v>
      </c>
      <c r="U12" s="38">
        <v>5319.4040000000005</v>
      </c>
      <c r="W12" s="38">
        <v>26214</v>
      </c>
      <c r="X12" s="38">
        <v>6034.11</v>
      </c>
      <c r="Y12" s="38">
        <v>6876.84</v>
      </c>
      <c r="Z12" s="38">
        <v>6808.95</v>
      </c>
      <c r="AA12" s="38">
        <v>6494</v>
      </c>
      <c r="AC12" s="38">
        <v>26393</v>
      </c>
      <c r="AD12" s="38">
        <v>6857.57</v>
      </c>
      <c r="AE12" s="38">
        <v>7466.23</v>
      </c>
      <c r="AF12" s="38">
        <v>5980.04</v>
      </c>
      <c r="AG12" s="38">
        <v>6089</v>
      </c>
      <c r="AI12" s="38">
        <v>22482</v>
      </c>
      <c r="AJ12" s="38">
        <v>5628.98</v>
      </c>
      <c r="AK12" s="38">
        <v>6425.57</v>
      </c>
      <c r="AL12" s="38">
        <v>4995.95</v>
      </c>
      <c r="AM12" s="38">
        <v>5431</v>
      </c>
      <c r="AO12" s="165">
        <v>25931</v>
      </c>
      <c r="AP12" s="165">
        <v>6053</v>
      </c>
      <c r="AQ12" s="165">
        <v>7193.4307430000008</v>
      </c>
      <c r="AR12" s="165">
        <v>6576.99</v>
      </c>
      <c r="AS12" s="165">
        <v>6108</v>
      </c>
      <c r="AU12" s="165">
        <v>26503</v>
      </c>
      <c r="AV12" s="165">
        <v>6563.01</v>
      </c>
      <c r="AW12" s="165">
        <v>7147</v>
      </c>
      <c r="AX12" s="165">
        <v>6458</v>
      </c>
      <c r="AY12" s="165">
        <v>6335</v>
      </c>
      <c r="BA12" s="165">
        <v>20973</v>
      </c>
      <c r="BB12" s="165">
        <v>5795</v>
      </c>
      <c r="BC12" s="165">
        <v>5841</v>
      </c>
      <c r="BD12" s="165">
        <v>5581</v>
      </c>
      <c r="BE12" s="165">
        <v>3756</v>
      </c>
      <c r="BF12" s="41"/>
      <c r="BG12" s="165">
        <v>13567</v>
      </c>
      <c r="BH12" s="165">
        <v>3401</v>
      </c>
      <c r="BI12" s="165">
        <v>3359</v>
      </c>
      <c r="BJ12" s="165">
        <v>3456</v>
      </c>
      <c r="BK12" s="165">
        <v>3351</v>
      </c>
      <c r="BM12" s="165">
        <v>13142</v>
      </c>
      <c r="BN12" s="165">
        <v>3444</v>
      </c>
      <c r="BO12" s="165">
        <v>3405</v>
      </c>
      <c r="BP12" s="160">
        <v>3330</v>
      </c>
      <c r="BQ12" s="160">
        <v>2963</v>
      </c>
      <c r="BS12" s="38">
        <v>12812</v>
      </c>
      <c r="BT12" s="38">
        <v>3357</v>
      </c>
      <c r="BU12" s="38">
        <v>3340.9169440000014</v>
      </c>
      <c r="BV12" s="38">
        <v>2972.3650209999987</v>
      </c>
      <c r="BW12" s="38">
        <v>3142</v>
      </c>
      <c r="BX12" s="30"/>
      <c r="BY12" s="38">
        <v>11854</v>
      </c>
      <c r="BZ12" s="38">
        <v>2866</v>
      </c>
      <c r="CA12" s="38">
        <v>3010.2516220000007</v>
      </c>
      <c r="CB12" s="38">
        <v>2938.5267429999994</v>
      </c>
      <c r="CC12" s="38">
        <v>3039</v>
      </c>
      <c r="CD12" s="37"/>
      <c r="CE12" s="38">
        <v>11482</v>
      </c>
      <c r="CF12" s="38">
        <v>3102</v>
      </c>
      <c r="CG12" s="38">
        <v>2940.1</v>
      </c>
      <c r="CH12" s="38">
        <v>2697.9450309999997</v>
      </c>
      <c r="CI12" s="38">
        <v>2742</v>
      </c>
      <c r="CJ12" s="37"/>
      <c r="CK12" s="23"/>
    </row>
    <row r="13" spans="1:89" x14ac:dyDescent="0.2">
      <c r="A13" s="55" t="s">
        <v>98</v>
      </c>
      <c r="B13" s="74" t="s">
        <v>96</v>
      </c>
      <c r="C13" s="38">
        <v>5113</v>
      </c>
      <c r="E13" s="38">
        <v>17531</v>
      </c>
      <c r="F13" s="38">
        <v>4950</v>
      </c>
      <c r="G13" s="38">
        <v>3815</v>
      </c>
      <c r="H13" s="38">
        <v>3445.41</v>
      </c>
      <c r="I13" s="38">
        <v>5319.4549999999999</v>
      </c>
      <c r="K13" s="38">
        <v>18152</v>
      </c>
      <c r="L13" s="38">
        <v>5020.17</v>
      </c>
      <c r="M13" s="38">
        <v>4420.42</v>
      </c>
      <c r="N13" s="38">
        <v>4291.7579999999989</v>
      </c>
      <c r="O13" s="38">
        <v>4419.71</v>
      </c>
      <c r="Q13" s="38">
        <v>19060</v>
      </c>
      <c r="R13" s="38">
        <v>4743</v>
      </c>
      <c r="S13" s="38">
        <v>4884</v>
      </c>
      <c r="T13" s="38">
        <v>4690</v>
      </c>
      <c r="U13" s="38">
        <v>4743</v>
      </c>
      <c r="W13" s="38">
        <v>24265</v>
      </c>
      <c r="X13" s="38">
        <v>5571.52</v>
      </c>
      <c r="Y13" s="38">
        <v>6540.96</v>
      </c>
      <c r="Z13" s="38">
        <v>6216.13</v>
      </c>
      <c r="AA13" s="38">
        <v>5936</v>
      </c>
      <c r="AC13" s="38">
        <v>23978</v>
      </c>
      <c r="AD13" s="38">
        <v>6236.12</v>
      </c>
      <c r="AE13" s="38">
        <v>6825.86</v>
      </c>
      <c r="AF13" s="38">
        <v>5348.21</v>
      </c>
      <c r="AG13" s="38">
        <v>5568</v>
      </c>
      <c r="AI13" s="38">
        <v>20090</v>
      </c>
      <c r="AJ13" s="38">
        <v>4994</v>
      </c>
      <c r="AK13" s="38">
        <v>5978.09</v>
      </c>
      <c r="AL13" s="38">
        <v>4381.38</v>
      </c>
      <c r="AM13" s="38">
        <v>4737</v>
      </c>
      <c r="AO13" s="38">
        <v>23653</v>
      </c>
      <c r="AP13" s="38">
        <v>5390.28</v>
      </c>
      <c r="AQ13" s="38">
        <v>6584.4091230000004</v>
      </c>
      <c r="AR13" s="38">
        <v>6087.9269999999997</v>
      </c>
      <c r="AS13" s="38">
        <v>5590.3729999999996</v>
      </c>
      <c r="AU13" s="165">
        <v>24478</v>
      </c>
      <c r="AV13" s="165">
        <v>5987.38</v>
      </c>
      <c r="AW13" s="165">
        <v>6599.49</v>
      </c>
      <c r="AX13" s="165">
        <v>5928</v>
      </c>
      <c r="AY13" s="165">
        <v>5963</v>
      </c>
      <c r="BA13" s="165">
        <v>19147</v>
      </c>
      <c r="BB13" s="165">
        <v>5313</v>
      </c>
      <c r="BC13" s="165">
        <v>5350</v>
      </c>
      <c r="BD13" s="165">
        <v>4936</v>
      </c>
      <c r="BE13" s="165">
        <v>3549</v>
      </c>
      <c r="BF13" s="41"/>
      <c r="BG13" s="165">
        <v>13028</v>
      </c>
      <c r="BH13" s="165">
        <v>3255</v>
      </c>
      <c r="BI13" s="165">
        <v>3244</v>
      </c>
      <c r="BJ13" s="165">
        <v>3331</v>
      </c>
      <c r="BK13" s="165">
        <v>3198</v>
      </c>
      <c r="BM13" s="165">
        <v>12293</v>
      </c>
      <c r="BN13" s="165">
        <v>3228</v>
      </c>
      <c r="BO13" s="165">
        <v>3270</v>
      </c>
      <c r="BP13" s="160">
        <v>3103</v>
      </c>
      <c r="BQ13" s="160">
        <v>2692</v>
      </c>
      <c r="BS13" s="38">
        <v>11779</v>
      </c>
      <c r="BT13" s="38">
        <v>3099</v>
      </c>
      <c r="BU13" s="38">
        <v>3095.5730050000011</v>
      </c>
      <c r="BV13" s="38">
        <v>2718.3608179999992</v>
      </c>
      <c r="BW13" s="38">
        <v>2866</v>
      </c>
      <c r="BX13" s="30"/>
      <c r="BY13" s="38">
        <v>10890</v>
      </c>
      <c r="BZ13" s="38">
        <v>2569</v>
      </c>
      <c r="CA13" s="38">
        <v>2783.8942880000004</v>
      </c>
      <c r="CB13" s="38">
        <v>2734.6272579999995</v>
      </c>
      <c r="CC13" s="38">
        <v>2802.4784540000001</v>
      </c>
      <c r="CD13" s="37"/>
      <c r="CE13" s="38">
        <v>10580</v>
      </c>
      <c r="CF13" s="38">
        <v>2853</v>
      </c>
      <c r="CG13" s="38">
        <v>2721.6</v>
      </c>
      <c r="CH13" s="38">
        <v>2474.1999999999998</v>
      </c>
      <c r="CI13" s="38">
        <v>2531.0329999999999</v>
      </c>
      <c r="CJ13" s="37"/>
      <c r="CK13" s="23"/>
    </row>
    <row r="14" spans="1:89" x14ac:dyDescent="0.2">
      <c r="A14" s="55" t="s">
        <v>246</v>
      </c>
      <c r="B14" s="74" t="s">
        <v>96</v>
      </c>
      <c r="C14" s="38">
        <v>835</v>
      </c>
      <c r="E14" s="38">
        <v>2889</v>
      </c>
      <c r="F14" s="38">
        <v>753</v>
      </c>
      <c r="G14" s="38">
        <v>731</v>
      </c>
      <c r="H14" s="38">
        <v>800.59500000000003</v>
      </c>
      <c r="I14" s="38">
        <v>603.28300000000002</v>
      </c>
      <c r="K14" s="38">
        <v>2242</v>
      </c>
      <c r="L14" s="38">
        <v>648.5</v>
      </c>
      <c r="M14" s="38">
        <v>552</v>
      </c>
      <c r="N14" s="38">
        <v>484.5</v>
      </c>
      <c r="O14" s="38">
        <v>558</v>
      </c>
      <c r="Q14" s="38">
        <v>2284</v>
      </c>
      <c r="R14" s="38">
        <v>647</v>
      </c>
      <c r="S14" s="38">
        <v>557</v>
      </c>
      <c r="T14" s="38">
        <v>503</v>
      </c>
      <c r="U14" s="38">
        <v>577</v>
      </c>
      <c r="W14" s="38">
        <v>1949</v>
      </c>
      <c r="X14" s="38">
        <v>461.58</v>
      </c>
      <c r="Y14" s="38">
        <v>336</v>
      </c>
      <c r="Z14" s="38">
        <v>593</v>
      </c>
      <c r="AA14" s="38">
        <v>558</v>
      </c>
      <c r="AC14" s="38">
        <v>2415</v>
      </c>
      <c r="AD14" s="38">
        <v>621.95000000000005</v>
      </c>
      <c r="AE14" s="38">
        <v>640.38</v>
      </c>
      <c r="AF14" s="38">
        <v>631.84</v>
      </c>
      <c r="AG14" s="38">
        <v>521</v>
      </c>
      <c r="AI14" s="38">
        <v>2392</v>
      </c>
      <c r="AJ14" s="38">
        <v>634.82000000000005</v>
      </c>
      <c r="AK14" s="38">
        <v>448.48</v>
      </c>
      <c r="AL14" s="38">
        <v>614.58000000000004</v>
      </c>
      <c r="AM14" s="38">
        <v>694</v>
      </c>
      <c r="AO14" s="38">
        <v>2278</v>
      </c>
      <c r="AP14" s="38">
        <v>662.86</v>
      </c>
      <c r="AQ14" s="38">
        <v>608.12161999999989</v>
      </c>
      <c r="AR14" s="38">
        <v>489.49299999999994</v>
      </c>
      <c r="AS14" s="38">
        <v>517.50700000000006</v>
      </c>
      <c r="AU14" s="165">
        <v>2025</v>
      </c>
      <c r="AV14" s="165">
        <v>575.63</v>
      </c>
      <c r="AW14" s="165">
        <v>547.64</v>
      </c>
      <c r="AX14" s="165">
        <v>530.28</v>
      </c>
      <c r="AY14" s="165">
        <f>372-0.1</f>
        <v>371.9</v>
      </c>
      <c r="BA14" s="165">
        <v>1826</v>
      </c>
      <c r="BB14" s="165">
        <v>482</v>
      </c>
      <c r="BC14" s="165">
        <v>491</v>
      </c>
      <c r="BD14" s="165">
        <v>645</v>
      </c>
      <c r="BE14" s="165">
        <v>207</v>
      </c>
      <c r="BF14" s="41"/>
      <c r="BG14" s="165">
        <v>539</v>
      </c>
      <c r="BH14" s="165">
        <v>146</v>
      </c>
      <c r="BI14" s="165">
        <v>115</v>
      </c>
      <c r="BJ14" s="165">
        <v>125</v>
      </c>
      <c r="BK14" s="165">
        <v>153</v>
      </c>
      <c r="BM14" s="165">
        <v>849</v>
      </c>
      <c r="BN14" s="165">
        <v>216</v>
      </c>
      <c r="BO14" s="165">
        <v>135</v>
      </c>
      <c r="BP14" s="160">
        <v>227</v>
      </c>
      <c r="BQ14" s="160">
        <v>271</v>
      </c>
      <c r="BS14" s="38">
        <v>1033</v>
      </c>
      <c r="BT14" s="38">
        <v>258</v>
      </c>
      <c r="BU14" s="38">
        <v>245.34393899999998</v>
      </c>
      <c r="BV14" s="38">
        <v>254.00420300000002</v>
      </c>
      <c r="BW14" s="38">
        <v>276</v>
      </c>
      <c r="BX14" s="30"/>
      <c r="BY14" s="38">
        <v>964</v>
      </c>
      <c r="BZ14" s="38">
        <v>297</v>
      </c>
      <c r="CA14" s="38">
        <v>226.35733399999998</v>
      </c>
      <c r="CB14" s="38">
        <v>203.899485</v>
      </c>
      <c r="CC14" s="38">
        <v>236.74318100000002</v>
      </c>
      <c r="CD14" s="37"/>
      <c r="CE14" s="38">
        <v>902</v>
      </c>
      <c r="CF14" s="38">
        <v>249</v>
      </c>
      <c r="CG14" s="38">
        <v>218.5</v>
      </c>
      <c r="CH14" s="38">
        <v>223.801321</v>
      </c>
      <c r="CI14" s="38">
        <v>211.01014299999997</v>
      </c>
      <c r="CJ14" s="37"/>
      <c r="CK14" s="23"/>
    </row>
    <row r="15" spans="1:89" x14ac:dyDescent="0.2">
      <c r="A15" s="26" t="s">
        <v>231</v>
      </c>
      <c r="B15" s="74" t="s">
        <v>97</v>
      </c>
      <c r="C15" s="38">
        <v>3009</v>
      </c>
      <c r="E15" s="38">
        <v>7171</v>
      </c>
      <c r="F15" s="38">
        <v>2340</v>
      </c>
      <c r="G15" s="38">
        <v>971.58300000000145</v>
      </c>
      <c r="H15" s="38">
        <v>1322.68</v>
      </c>
      <c r="I15" s="38">
        <v>2536</v>
      </c>
      <c r="K15" s="38">
        <v>6620</v>
      </c>
      <c r="L15" s="38">
        <v>2201.4499999999998</v>
      </c>
      <c r="M15" s="38">
        <v>818.6</v>
      </c>
      <c r="N15" s="38">
        <v>1101.6300000000001</v>
      </c>
      <c r="O15" s="38">
        <v>2498.7219999999998</v>
      </c>
      <c r="Q15" s="38">
        <v>7369</v>
      </c>
      <c r="R15" s="38">
        <v>2352.9699999999998</v>
      </c>
      <c r="S15" s="38">
        <v>985.62</v>
      </c>
      <c r="T15" s="38">
        <v>1406.7460000000001</v>
      </c>
      <c r="U15" s="38">
        <v>2623.5010000000002</v>
      </c>
      <c r="W15" s="38">
        <v>7861</v>
      </c>
      <c r="X15" s="38">
        <v>2466.36</v>
      </c>
      <c r="Y15" s="38">
        <v>1089.77</v>
      </c>
      <c r="Z15" s="38">
        <v>1485.21</v>
      </c>
      <c r="AA15" s="38">
        <v>2820</v>
      </c>
      <c r="AC15" s="38">
        <v>8011</v>
      </c>
      <c r="AD15" s="38">
        <v>2598</v>
      </c>
      <c r="AE15" s="38">
        <v>1111</v>
      </c>
      <c r="AF15" s="38">
        <v>1449.3</v>
      </c>
      <c r="AG15" s="38">
        <v>2853</v>
      </c>
      <c r="AI15" s="38">
        <v>6676</v>
      </c>
      <c r="AJ15" s="38">
        <v>2216.9899999999998</v>
      </c>
      <c r="AK15" s="38">
        <v>954.41</v>
      </c>
      <c r="AL15" s="38">
        <v>1243.81</v>
      </c>
      <c r="AM15" s="38">
        <v>2261</v>
      </c>
      <c r="AO15" s="165">
        <v>7207</v>
      </c>
      <c r="AP15" s="165">
        <v>2123</v>
      </c>
      <c r="AQ15" s="165">
        <v>1062.6017149999998</v>
      </c>
      <c r="AR15" s="165">
        <v>1325</v>
      </c>
      <c r="AS15" s="165">
        <v>2696</v>
      </c>
      <c r="AU15" s="165">
        <v>7609</v>
      </c>
      <c r="AV15" s="165">
        <v>2382</v>
      </c>
      <c r="AW15" s="165">
        <v>1015.2</v>
      </c>
      <c r="AX15" s="165">
        <v>1191.8499999999999</v>
      </c>
      <c r="AY15" s="165">
        <v>3019.45</v>
      </c>
      <c r="BA15" s="165">
        <v>7070</v>
      </c>
      <c r="BB15" s="165">
        <v>2280</v>
      </c>
      <c r="BC15" s="165">
        <v>1066</v>
      </c>
      <c r="BD15" s="165">
        <v>1441</v>
      </c>
      <c r="BE15" s="165">
        <v>2282</v>
      </c>
      <c r="BF15" s="41"/>
      <c r="BG15" s="165">
        <v>5299</v>
      </c>
      <c r="BH15" s="165">
        <v>1804</v>
      </c>
      <c r="BI15" s="165">
        <v>460</v>
      </c>
      <c r="BJ15" s="165">
        <v>755</v>
      </c>
      <c r="BK15" s="165">
        <v>2280</v>
      </c>
      <c r="BM15" s="165">
        <v>5217</v>
      </c>
      <c r="BN15" s="165">
        <v>1616</v>
      </c>
      <c r="BO15" s="165">
        <v>454</v>
      </c>
      <c r="BP15" s="160">
        <v>933</v>
      </c>
      <c r="BQ15" s="160">
        <v>2214</v>
      </c>
      <c r="BS15" s="38">
        <v>4916</v>
      </c>
      <c r="BT15" s="38">
        <v>1911</v>
      </c>
      <c r="BU15" s="38">
        <v>526.04700000000003</v>
      </c>
      <c r="BV15" s="38">
        <v>675.56150000000002</v>
      </c>
      <c r="BW15" s="38">
        <v>1803</v>
      </c>
      <c r="BX15" s="30"/>
      <c r="BY15" s="38">
        <v>4922</v>
      </c>
      <c r="BZ15" s="38">
        <v>1448</v>
      </c>
      <c r="CA15" s="38">
        <v>580.91199999999981</v>
      </c>
      <c r="CB15" s="38">
        <v>797.80300000000034</v>
      </c>
      <c r="CC15" s="38">
        <v>2095.2849999999999</v>
      </c>
      <c r="CD15" s="37"/>
      <c r="CE15" s="38">
        <v>4968</v>
      </c>
      <c r="CF15" s="38">
        <v>1674</v>
      </c>
      <c r="CG15" s="38">
        <v>503.4</v>
      </c>
      <c r="CH15" s="38">
        <v>722.4</v>
      </c>
      <c r="CI15" s="38">
        <v>2068</v>
      </c>
      <c r="CJ15" s="37"/>
      <c r="CK15" s="23"/>
    </row>
    <row r="16" spans="1:89" x14ac:dyDescent="0.2">
      <c r="A16" s="26" t="s">
        <v>403</v>
      </c>
      <c r="B16" s="74" t="s">
        <v>96</v>
      </c>
      <c r="C16" s="38">
        <v>5113</v>
      </c>
      <c r="E16" s="38">
        <v>17531</v>
      </c>
      <c r="F16" s="38">
        <v>4950</v>
      </c>
      <c r="G16" s="38">
        <v>3815</v>
      </c>
      <c r="H16" s="38">
        <v>3445.41</v>
      </c>
      <c r="I16" s="38">
        <v>5319.4549999999999</v>
      </c>
      <c r="K16" s="38">
        <v>18152</v>
      </c>
      <c r="L16" s="38">
        <v>5020.17</v>
      </c>
      <c r="M16" s="38">
        <v>4420.42</v>
      </c>
      <c r="N16" s="38">
        <v>4291.7579999999989</v>
      </c>
      <c r="O16" s="38">
        <v>4419.71</v>
      </c>
      <c r="Q16" s="38">
        <v>19060</v>
      </c>
      <c r="R16" s="38">
        <v>4743</v>
      </c>
      <c r="S16" s="38">
        <v>4884</v>
      </c>
      <c r="T16" s="38">
        <v>4690</v>
      </c>
      <c r="U16" s="38">
        <v>4743</v>
      </c>
      <c r="W16" s="38">
        <v>24265</v>
      </c>
      <c r="X16" s="38">
        <v>5571.52</v>
      </c>
      <c r="Y16" s="38">
        <v>6540.96</v>
      </c>
      <c r="Z16" s="38">
        <v>6216.13</v>
      </c>
      <c r="AA16" s="38">
        <v>5936</v>
      </c>
      <c r="AC16" s="38">
        <v>23978</v>
      </c>
      <c r="AD16" s="38">
        <v>6236.12</v>
      </c>
      <c r="AE16" s="38">
        <v>6825.86</v>
      </c>
      <c r="AF16" s="38">
        <v>5348.21</v>
      </c>
      <c r="AG16" s="38">
        <v>5568</v>
      </c>
      <c r="AI16" s="38">
        <v>20090</v>
      </c>
      <c r="AJ16" s="38">
        <v>4994</v>
      </c>
      <c r="AK16" s="38">
        <v>5978.09</v>
      </c>
      <c r="AL16" s="38">
        <v>4381.38</v>
      </c>
      <c r="AM16" s="38">
        <v>4737</v>
      </c>
      <c r="AO16" s="165">
        <v>23653</v>
      </c>
      <c r="AP16" s="165">
        <v>5390</v>
      </c>
      <c r="AQ16" s="165">
        <v>6584.4091230000004</v>
      </c>
      <c r="AR16" s="165">
        <v>6087.9269999999997</v>
      </c>
      <c r="AS16" s="165">
        <v>5590.3729999999996</v>
      </c>
      <c r="AU16" s="165">
        <v>24478</v>
      </c>
      <c r="AV16" s="165">
        <v>5987.38</v>
      </c>
      <c r="AW16" s="165">
        <v>6599.49</v>
      </c>
      <c r="AX16" s="165">
        <v>5928</v>
      </c>
      <c r="AY16" s="165">
        <v>5963</v>
      </c>
      <c r="BA16" s="165">
        <v>21406</v>
      </c>
      <c r="BB16" s="165">
        <v>5886</v>
      </c>
      <c r="BC16" s="165">
        <v>5890</v>
      </c>
      <c r="BD16" s="165">
        <v>5634</v>
      </c>
      <c r="BE16" s="165">
        <v>3996</v>
      </c>
      <c r="BF16" s="41"/>
      <c r="BG16" s="165">
        <v>16263</v>
      </c>
      <c r="BH16" s="165">
        <v>4061</v>
      </c>
      <c r="BI16" s="165">
        <v>3960</v>
      </c>
      <c r="BJ16" s="165">
        <v>4120</v>
      </c>
      <c r="BK16" s="165">
        <v>4122</v>
      </c>
      <c r="BM16" s="165">
        <v>15510</v>
      </c>
      <c r="BN16" s="165">
        <v>4115</v>
      </c>
      <c r="BO16" s="165">
        <v>3899</v>
      </c>
      <c r="BP16" s="160">
        <v>3858</v>
      </c>
      <c r="BQ16" s="160">
        <v>3639</v>
      </c>
      <c r="BS16" s="38">
        <v>15861</v>
      </c>
      <c r="BT16" s="38">
        <v>4104</v>
      </c>
      <c r="BU16" s="38">
        <v>4013.6560609999997</v>
      </c>
      <c r="BV16" s="38">
        <v>3777</v>
      </c>
      <c r="BW16" s="38">
        <v>3966</v>
      </c>
      <c r="BX16" s="30"/>
      <c r="BY16" s="38">
        <v>13619</v>
      </c>
      <c r="BZ16" s="38">
        <v>3428</v>
      </c>
      <c r="CA16" s="38">
        <v>3367.7630860000008</v>
      </c>
      <c r="CB16" s="38">
        <v>3368.7310949999992</v>
      </c>
      <c r="CC16" s="57">
        <v>3454.505819</v>
      </c>
      <c r="CD16" s="37"/>
      <c r="CE16" s="38">
        <v>12764</v>
      </c>
      <c r="CF16" s="38">
        <v>3563</v>
      </c>
      <c r="CG16" s="38">
        <v>3130.0107940000025</v>
      </c>
      <c r="CH16" s="38">
        <v>2958.494236999999</v>
      </c>
      <c r="CI16" s="38">
        <v>3112.5791360000007</v>
      </c>
      <c r="CJ16" s="37"/>
      <c r="CK16" s="23"/>
    </row>
    <row r="17" spans="1:89" ht="24" x14ac:dyDescent="0.2">
      <c r="A17" s="26" t="s">
        <v>424</v>
      </c>
      <c r="B17" s="21" t="s">
        <v>96</v>
      </c>
      <c r="C17" s="38">
        <v>927.67499999999995</v>
      </c>
      <c r="E17" s="38">
        <v>2782</v>
      </c>
      <c r="F17" s="38">
        <v>715</v>
      </c>
      <c r="G17" s="38">
        <v>663</v>
      </c>
      <c r="H17" s="38">
        <v>800.59500000000003</v>
      </c>
      <c r="I17" s="38">
        <v>603.28300000000002</v>
      </c>
      <c r="K17" s="38">
        <v>2242</v>
      </c>
      <c r="L17" s="38">
        <v>648.5</v>
      </c>
      <c r="M17" s="38">
        <v>552</v>
      </c>
      <c r="N17" s="38">
        <v>484.5</v>
      </c>
      <c r="O17" s="38">
        <v>558</v>
      </c>
      <c r="Q17" s="38">
        <v>2284</v>
      </c>
      <c r="R17" s="38">
        <v>647</v>
      </c>
      <c r="S17" s="38">
        <v>557</v>
      </c>
      <c r="T17" s="38">
        <v>503</v>
      </c>
      <c r="U17" s="38">
        <v>577</v>
      </c>
      <c r="W17" s="38">
        <v>1949</v>
      </c>
      <c r="X17" s="38">
        <v>461.58</v>
      </c>
      <c r="Y17" s="38">
        <v>336</v>
      </c>
      <c r="Z17" s="38">
        <v>593</v>
      </c>
      <c r="AA17" s="38">
        <v>558</v>
      </c>
      <c r="AC17" s="38">
        <v>2415</v>
      </c>
      <c r="AD17" s="38">
        <v>621.95000000000005</v>
      </c>
      <c r="AE17" s="38">
        <v>640.38</v>
      </c>
      <c r="AF17" s="38">
        <v>631.84</v>
      </c>
      <c r="AG17" s="38">
        <v>521</v>
      </c>
      <c r="AI17" s="38">
        <v>2392</v>
      </c>
      <c r="AJ17" s="38">
        <v>634.82000000000005</v>
      </c>
      <c r="AK17" s="38">
        <v>448.48</v>
      </c>
      <c r="AL17" s="38">
        <v>614.58000000000004</v>
      </c>
      <c r="AM17" s="38">
        <v>694</v>
      </c>
      <c r="AO17" s="38">
        <v>2278</v>
      </c>
      <c r="AP17" s="38">
        <v>662.5</v>
      </c>
      <c r="AQ17" s="38">
        <v>608.12161999999989</v>
      </c>
      <c r="AR17" s="38">
        <v>489.49299999999994</v>
      </c>
      <c r="AS17" s="38">
        <v>517.50700000000006</v>
      </c>
      <c r="AU17" s="165">
        <v>2025</v>
      </c>
      <c r="AV17" s="165">
        <v>575.63</v>
      </c>
      <c r="AW17" s="165">
        <v>547.64</v>
      </c>
      <c r="AX17" s="165">
        <v>530.28</v>
      </c>
      <c r="AY17" s="165">
        <f>372-0.1</f>
        <v>371.9</v>
      </c>
      <c r="BA17" s="165">
        <v>1487</v>
      </c>
      <c r="BB17" s="165">
        <v>414</v>
      </c>
      <c r="BC17" s="165">
        <v>377</v>
      </c>
      <c r="BD17" s="165">
        <v>510</v>
      </c>
      <c r="BE17" s="165">
        <v>186</v>
      </c>
      <c r="BF17" s="41"/>
      <c r="BG17" s="165">
        <v>539</v>
      </c>
      <c r="BH17" s="165">
        <v>146</v>
      </c>
      <c r="BI17" s="165">
        <v>115</v>
      </c>
      <c r="BJ17" s="165">
        <v>125</v>
      </c>
      <c r="BK17" s="165">
        <v>153</v>
      </c>
      <c r="BM17" s="165">
        <v>849</v>
      </c>
      <c r="BN17" s="165">
        <v>216</v>
      </c>
      <c r="BO17" s="165">
        <v>135</v>
      </c>
      <c r="BP17" s="160">
        <v>227</v>
      </c>
      <c r="BQ17" s="160">
        <v>271</v>
      </c>
      <c r="BS17" s="38">
        <v>1033</v>
      </c>
      <c r="BT17" s="38">
        <v>258</v>
      </c>
      <c r="BU17" s="38">
        <v>245.34393899999998</v>
      </c>
      <c r="BV17" s="38">
        <v>254.00420300000002</v>
      </c>
      <c r="BW17" s="38">
        <v>276</v>
      </c>
      <c r="BX17" s="30"/>
      <c r="BY17" s="38">
        <v>964</v>
      </c>
      <c r="BZ17" s="38">
        <v>297</v>
      </c>
      <c r="CA17" s="38">
        <v>226.35733399999998</v>
      </c>
      <c r="CB17" s="38">
        <v>203.899485</v>
      </c>
      <c r="CC17" s="57">
        <v>236.74318100000002</v>
      </c>
      <c r="CD17" s="37"/>
      <c r="CE17" s="38">
        <v>902</v>
      </c>
      <c r="CF17" s="38">
        <v>249</v>
      </c>
      <c r="CG17" s="38">
        <v>218.54691900000017</v>
      </c>
      <c r="CH17" s="38">
        <v>223.807321</v>
      </c>
      <c r="CI17" s="38">
        <v>211.01014299999997</v>
      </c>
      <c r="CJ17" s="37"/>
      <c r="CK17" s="23"/>
    </row>
    <row r="18" spans="1:89" x14ac:dyDescent="0.2">
      <c r="A18" s="21" t="s">
        <v>404</v>
      </c>
      <c r="B18" s="21" t="s">
        <v>96</v>
      </c>
      <c r="C18" s="38">
        <v>678</v>
      </c>
      <c r="E18" s="38">
        <v>3289</v>
      </c>
      <c r="F18" s="38">
        <v>747</v>
      </c>
      <c r="G18" s="38">
        <v>811</v>
      </c>
      <c r="H18" s="38">
        <v>751.15</v>
      </c>
      <c r="I18" s="38">
        <v>980</v>
      </c>
      <c r="K18" s="38">
        <v>4709</v>
      </c>
      <c r="L18" s="38">
        <v>1124.6300000000001</v>
      </c>
      <c r="M18" s="38">
        <v>844.6</v>
      </c>
      <c r="N18" s="38">
        <v>980.91621142999929</v>
      </c>
      <c r="O18" s="38">
        <v>1759</v>
      </c>
      <c r="Q18" s="38">
        <v>4483</v>
      </c>
      <c r="R18" s="38">
        <v>1808</v>
      </c>
      <c r="S18" s="38">
        <v>1348</v>
      </c>
      <c r="T18" s="38">
        <v>785</v>
      </c>
      <c r="U18" s="38">
        <v>542</v>
      </c>
      <c r="W18" s="38">
        <v>3249</v>
      </c>
      <c r="X18" s="38">
        <v>873</v>
      </c>
      <c r="Y18" s="38">
        <v>589.49</v>
      </c>
      <c r="Z18" s="38">
        <v>819</v>
      </c>
      <c r="AA18" s="38">
        <v>968</v>
      </c>
      <c r="AC18" s="38">
        <v>4352</v>
      </c>
      <c r="AD18" s="38">
        <v>1052.4000000000001</v>
      </c>
      <c r="AE18" s="38">
        <v>882.84</v>
      </c>
      <c r="AF18" s="38">
        <v>1230</v>
      </c>
      <c r="AG18" s="38">
        <v>1187</v>
      </c>
      <c r="AI18" s="38">
        <v>5294</v>
      </c>
      <c r="AJ18" s="38">
        <v>1361.4</v>
      </c>
      <c r="AK18" s="38">
        <v>922.33</v>
      </c>
      <c r="AL18" s="38">
        <v>1684.66</v>
      </c>
      <c r="AM18" s="38">
        <v>1326</v>
      </c>
      <c r="AO18" s="38">
        <v>4653.3580000000002</v>
      </c>
      <c r="AP18" s="38">
        <v>1610.6480000000001</v>
      </c>
      <c r="AQ18" s="38">
        <v>804.51</v>
      </c>
      <c r="AR18" s="38">
        <v>1090.3499999999999</v>
      </c>
      <c r="AS18" s="38">
        <v>1147.8499999999999</v>
      </c>
      <c r="AU18" s="165">
        <v>9435</v>
      </c>
      <c r="AV18" s="165">
        <v>2412.91</v>
      </c>
      <c r="AW18" s="38">
        <v>2373</v>
      </c>
      <c r="AX18" s="38">
        <v>2698</v>
      </c>
      <c r="AY18" s="38">
        <v>1951</v>
      </c>
      <c r="BA18" s="165">
        <v>1633</v>
      </c>
      <c r="BB18" s="165">
        <v>550</v>
      </c>
      <c r="BC18" s="165">
        <v>367</v>
      </c>
      <c r="BD18" s="165">
        <v>527</v>
      </c>
      <c r="BE18" s="165">
        <v>189</v>
      </c>
      <c r="BF18" s="41"/>
      <c r="BG18" s="165">
        <v>0</v>
      </c>
      <c r="BH18" s="165">
        <v>0</v>
      </c>
      <c r="BI18" s="165">
        <v>0</v>
      </c>
      <c r="BJ18" s="165">
        <v>0</v>
      </c>
      <c r="BK18" s="165">
        <v>0</v>
      </c>
      <c r="BL18" s="40"/>
      <c r="BM18" s="165">
        <v>0</v>
      </c>
      <c r="BN18" s="165">
        <v>0</v>
      </c>
      <c r="BO18" s="165">
        <v>0</v>
      </c>
      <c r="BP18" s="165">
        <v>0</v>
      </c>
      <c r="BQ18" s="165">
        <v>0</v>
      </c>
      <c r="BR18" s="40"/>
      <c r="BS18" s="165">
        <v>0</v>
      </c>
      <c r="BT18" s="165">
        <v>0</v>
      </c>
      <c r="BU18" s="165">
        <v>0</v>
      </c>
      <c r="BV18" s="165">
        <v>0</v>
      </c>
      <c r="BW18" s="165">
        <v>0</v>
      </c>
      <c r="BX18" s="40">
        <v>0</v>
      </c>
      <c r="BY18" s="165">
        <v>0</v>
      </c>
      <c r="BZ18" s="165">
        <v>0</v>
      </c>
      <c r="CA18" s="165">
        <v>0</v>
      </c>
      <c r="CB18" s="165">
        <v>0</v>
      </c>
      <c r="CC18" s="165">
        <v>0</v>
      </c>
      <c r="CD18" s="40">
        <v>0</v>
      </c>
      <c r="CE18" s="165">
        <v>0</v>
      </c>
      <c r="CF18" s="165">
        <v>0</v>
      </c>
      <c r="CG18" s="165">
        <v>0</v>
      </c>
      <c r="CH18" s="165">
        <v>0</v>
      </c>
      <c r="CI18" s="165">
        <v>0</v>
      </c>
      <c r="CJ18" s="37"/>
      <c r="CK18" s="23"/>
    </row>
    <row r="19" spans="1:89" x14ac:dyDescent="0.2">
      <c r="A19" s="21" t="s">
        <v>94</v>
      </c>
      <c r="B19" s="21" t="s">
        <v>97</v>
      </c>
      <c r="C19" s="38">
        <v>2753</v>
      </c>
      <c r="E19" s="38">
        <v>6445</v>
      </c>
      <c r="F19" s="38">
        <v>2107</v>
      </c>
      <c r="G19" s="38">
        <v>833</v>
      </c>
      <c r="H19" s="38">
        <v>1194</v>
      </c>
      <c r="I19" s="38">
        <v>2311.2040000000002</v>
      </c>
      <c r="K19" s="38">
        <v>5970</v>
      </c>
      <c r="L19" s="38">
        <v>1996.31</v>
      </c>
      <c r="M19" s="38">
        <v>687.79</v>
      </c>
      <c r="N19" s="38">
        <v>992.07560000000012</v>
      </c>
      <c r="O19" s="38">
        <v>2293</v>
      </c>
      <c r="Q19" s="38">
        <v>6598</v>
      </c>
      <c r="R19" s="38">
        <v>2109</v>
      </c>
      <c r="S19" s="38">
        <v>838</v>
      </c>
      <c r="T19" s="38">
        <v>1268</v>
      </c>
      <c r="U19" s="38">
        <v>2383</v>
      </c>
      <c r="W19" s="38">
        <v>7116</v>
      </c>
      <c r="X19" s="38">
        <v>2230.79</v>
      </c>
      <c r="Y19" s="38">
        <v>938</v>
      </c>
      <c r="Z19" s="38">
        <v>1353</v>
      </c>
      <c r="AA19" s="38">
        <v>2594</v>
      </c>
      <c r="AC19" s="38">
        <v>7209</v>
      </c>
      <c r="AD19" s="38">
        <v>2338.09</v>
      </c>
      <c r="AE19" s="38">
        <v>956.52</v>
      </c>
      <c r="AF19" s="38">
        <v>1307.26</v>
      </c>
      <c r="AG19" s="38">
        <v>2607</v>
      </c>
      <c r="AI19" s="38">
        <v>6000</v>
      </c>
      <c r="AJ19" s="38">
        <v>2011.42</v>
      </c>
      <c r="AK19" s="38">
        <v>808.89</v>
      </c>
      <c r="AL19" s="38">
        <v>1123.6199999999999</v>
      </c>
      <c r="AM19" s="38">
        <v>2056</v>
      </c>
      <c r="AO19" s="38">
        <v>6518.3</v>
      </c>
      <c r="AP19" s="38">
        <v>1943.5571000000004</v>
      </c>
      <c r="AQ19" s="38">
        <v>935.13333500000044</v>
      </c>
      <c r="AR19" s="38">
        <v>1197.3565649999996</v>
      </c>
      <c r="AS19" s="38">
        <v>2442.2530000000002</v>
      </c>
      <c r="AU19" s="38">
        <v>6865.3</v>
      </c>
      <c r="AV19" s="38">
        <v>2162.8000000000002</v>
      </c>
      <c r="AW19" s="38">
        <v>878.56</v>
      </c>
      <c r="AX19" s="38">
        <v>1086.9000000000001</v>
      </c>
      <c r="AY19" s="38">
        <v>2737</v>
      </c>
      <c r="BA19" s="165">
        <v>6392</v>
      </c>
      <c r="BB19" s="165">
        <v>2066</v>
      </c>
      <c r="BC19" s="165">
        <v>915</v>
      </c>
      <c r="BD19" s="165">
        <v>1318</v>
      </c>
      <c r="BE19" s="165">
        <v>2093</v>
      </c>
      <c r="BF19" s="41"/>
      <c r="BG19" s="165">
        <v>4527</v>
      </c>
      <c r="BH19" s="165">
        <v>1614</v>
      </c>
      <c r="BI19" s="165">
        <v>329</v>
      </c>
      <c r="BJ19" s="165">
        <v>614</v>
      </c>
      <c r="BK19" s="165">
        <v>1970</v>
      </c>
      <c r="BM19" s="165">
        <v>4237</v>
      </c>
      <c r="BN19" s="165">
        <v>1436</v>
      </c>
      <c r="BO19" s="165">
        <v>297</v>
      </c>
      <c r="BP19" s="160">
        <v>691</v>
      </c>
      <c r="BQ19" s="160">
        <v>1813</v>
      </c>
      <c r="BS19" s="38">
        <v>4310</v>
      </c>
      <c r="BT19" s="38">
        <v>1567</v>
      </c>
      <c r="BU19" s="38">
        <v>479.46900000000005</v>
      </c>
      <c r="BV19" s="38">
        <v>609.59760000000006</v>
      </c>
      <c r="BW19" s="38">
        <v>1654</v>
      </c>
      <c r="BX19" s="30"/>
      <c r="BY19" s="38">
        <v>4519</v>
      </c>
      <c r="BZ19" s="38">
        <v>1331</v>
      </c>
      <c r="CA19" s="38">
        <v>531.63850000000002</v>
      </c>
      <c r="CB19" s="38">
        <v>731.3264999999999</v>
      </c>
      <c r="CC19" s="57">
        <v>1925.0350000000001</v>
      </c>
      <c r="CD19" s="37"/>
      <c r="CE19" s="38">
        <v>4569</v>
      </c>
      <c r="CF19" s="38">
        <v>1544</v>
      </c>
      <c r="CG19" s="38">
        <v>465.12320000000005</v>
      </c>
      <c r="CH19" s="38">
        <v>658.03419999999994</v>
      </c>
      <c r="CI19" s="38">
        <v>1901.4416000000001</v>
      </c>
      <c r="CJ19" s="37"/>
      <c r="CK19" s="23"/>
    </row>
    <row r="20" spans="1:89" x14ac:dyDescent="0.2">
      <c r="C20" s="23"/>
      <c r="E20" s="23"/>
      <c r="F20" s="23"/>
      <c r="G20" s="23"/>
      <c r="H20" s="23"/>
      <c r="I20" s="23"/>
      <c r="K20" s="23"/>
      <c r="L20" s="23"/>
      <c r="M20" s="23"/>
      <c r="N20" s="23"/>
      <c r="O20" s="23"/>
      <c r="Q20" s="23"/>
      <c r="R20" s="23"/>
      <c r="S20" s="23"/>
      <c r="T20" s="23"/>
      <c r="U20" s="23"/>
      <c r="W20" s="122"/>
      <c r="X20" s="122"/>
      <c r="Y20" s="122"/>
      <c r="Z20" s="122"/>
      <c r="AA20" s="23"/>
      <c r="AC20" s="23"/>
      <c r="AD20" s="23"/>
      <c r="AE20" s="23"/>
      <c r="AF20" s="23"/>
      <c r="AG20" s="23"/>
      <c r="AI20" s="23"/>
      <c r="AJ20" s="189"/>
      <c r="AK20" s="23"/>
      <c r="AL20" s="23"/>
      <c r="AM20" s="23"/>
      <c r="AO20" s="23"/>
      <c r="AP20" s="189"/>
      <c r="AQ20" s="23"/>
      <c r="AR20" s="23"/>
      <c r="AS20" s="23"/>
      <c r="AU20" s="189"/>
      <c r="AV20" s="23"/>
      <c r="AW20" s="23"/>
      <c r="AX20" s="23"/>
      <c r="AY20" s="23"/>
      <c r="BA20" s="23"/>
      <c r="BB20" s="23"/>
      <c r="BC20" s="23"/>
      <c r="BD20" s="23"/>
      <c r="BE20" s="23"/>
      <c r="BG20" s="23"/>
      <c r="BH20" s="23"/>
      <c r="BI20" s="23"/>
      <c r="BJ20" s="23"/>
      <c r="BK20" s="23"/>
      <c r="BM20" s="23"/>
      <c r="BN20" s="23"/>
      <c r="BO20" s="23"/>
      <c r="BP20" s="23"/>
      <c r="BQ20" s="23"/>
      <c r="BS20" s="37"/>
      <c r="BT20" s="37"/>
      <c r="BU20" s="37"/>
      <c r="BV20" s="37"/>
      <c r="BW20" s="37"/>
      <c r="BX20" s="30"/>
      <c r="BY20" s="37"/>
      <c r="BZ20" s="37"/>
      <c r="CA20" s="37"/>
      <c r="CB20" s="37"/>
      <c r="CC20" s="78"/>
      <c r="CD20" s="37"/>
      <c r="CE20" s="37"/>
      <c r="CF20" s="37"/>
      <c r="CG20" s="37"/>
      <c r="CH20" s="37"/>
      <c r="CI20" s="37"/>
      <c r="CJ20" s="37"/>
      <c r="CK20" s="23"/>
    </row>
    <row r="21" spans="1:89" ht="14.25" x14ac:dyDescent="0.2">
      <c r="A21" s="47" t="s">
        <v>213</v>
      </c>
      <c r="B21" s="21"/>
      <c r="C21" s="165"/>
      <c r="E21" s="165"/>
      <c r="F21" s="165"/>
      <c r="G21" s="165"/>
      <c r="H21" s="165"/>
      <c r="I21" s="165"/>
      <c r="K21" s="165"/>
      <c r="L21" s="165"/>
      <c r="M21" s="165"/>
      <c r="N21" s="165"/>
      <c r="O21" s="165"/>
      <c r="Q21" s="165"/>
      <c r="R21" s="165"/>
      <c r="S21" s="165"/>
      <c r="T21" s="165"/>
      <c r="U21" s="165"/>
      <c r="W21" s="165"/>
      <c r="X21" s="165"/>
      <c r="Y21" s="165"/>
      <c r="Z21" s="165"/>
      <c r="AA21" s="165"/>
      <c r="AC21" s="165"/>
      <c r="AD21" s="165"/>
      <c r="AE21" s="165"/>
      <c r="AF21" s="165"/>
      <c r="AG21" s="165"/>
      <c r="AI21" s="165"/>
      <c r="AJ21" s="165"/>
      <c r="AK21" s="165"/>
      <c r="AL21" s="165"/>
      <c r="AM21" s="165"/>
      <c r="AO21" s="165"/>
      <c r="AP21" s="165"/>
      <c r="AQ21" s="165"/>
      <c r="AR21" s="165"/>
      <c r="AS21" s="165"/>
      <c r="AU21" s="165"/>
      <c r="AV21" s="165"/>
      <c r="AW21" s="165"/>
      <c r="AX21" s="165"/>
      <c r="AY21" s="165"/>
      <c r="BA21" s="165"/>
      <c r="BB21" s="165"/>
      <c r="BC21" s="165"/>
      <c r="BD21" s="165"/>
      <c r="BE21" s="165"/>
      <c r="BG21" s="165"/>
      <c r="BH21" s="165"/>
      <c r="BI21" s="165"/>
      <c r="BJ21" s="165"/>
      <c r="BK21" s="165"/>
      <c r="BM21" s="165"/>
      <c r="BN21" s="165"/>
      <c r="BO21" s="165"/>
      <c r="BP21" s="165"/>
      <c r="BQ21" s="165"/>
      <c r="BS21" s="38"/>
      <c r="BT21" s="38"/>
      <c r="BU21" s="38"/>
      <c r="BV21" s="38"/>
      <c r="BW21" s="38"/>
      <c r="BX21" s="30"/>
      <c r="BY21" s="38"/>
      <c r="BZ21" s="38"/>
      <c r="CA21" s="38"/>
      <c r="CB21" s="38"/>
      <c r="CC21" s="57"/>
      <c r="CD21" s="37"/>
      <c r="CE21" s="38"/>
      <c r="CF21" s="38"/>
      <c r="CG21" s="38"/>
      <c r="CH21" s="38"/>
      <c r="CI21" s="38"/>
      <c r="CJ21" s="37"/>
      <c r="CK21" s="23"/>
    </row>
    <row r="22" spans="1:89" x14ac:dyDescent="0.2">
      <c r="A22" s="172" t="s">
        <v>214</v>
      </c>
      <c r="B22" s="21" t="s">
        <v>217</v>
      </c>
      <c r="C22" s="165">
        <v>2850.19</v>
      </c>
      <c r="E22" s="165">
        <v>11555.522499999999</v>
      </c>
      <c r="F22" s="165">
        <v>3423.4474999999993</v>
      </c>
      <c r="G22" s="165">
        <v>2268.6174999999994</v>
      </c>
      <c r="H22" s="165">
        <v>2018.9500000000003</v>
      </c>
      <c r="I22" s="165">
        <v>3844.5075000000002</v>
      </c>
      <c r="K22" s="165">
        <v>12049</v>
      </c>
      <c r="L22" s="165">
        <v>3597</v>
      </c>
      <c r="M22" s="165">
        <v>2923.4350000000004</v>
      </c>
      <c r="N22" s="165">
        <v>2632.5649999999996</v>
      </c>
      <c r="O22" s="165">
        <v>2896</v>
      </c>
      <c r="Q22" s="165">
        <v>11740</v>
      </c>
      <c r="R22" s="165">
        <v>3810</v>
      </c>
      <c r="S22" s="165">
        <v>2277</v>
      </c>
      <c r="T22" s="165">
        <v>2684</v>
      </c>
      <c r="U22" s="165">
        <v>2969</v>
      </c>
      <c r="W22" s="38">
        <v>12695</v>
      </c>
      <c r="X22" s="38">
        <v>2399</v>
      </c>
      <c r="Y22" s="38">
        <v>2596</v>
      </c>
      <c r="Z22" s="38">
        <v>3832.9249999999997</v>
      </c>
      <c r="AA22" s="38">
        <v>3867.4450000000002</v>
      </c>
      <c r="AC22" s="38">
        <v>14308.0175</v>
      </c>
      <c r="AD22" s="38">
        <v>3641.2725</v>
      </c>
      <c r="AE22" s="38">
        <v>3759.1025000000009</v>
      </c>
      <c r="AF22" s="38">
        <v>3296.9874999999997</v>
      </c>
      <c r="AG22" s="38">
        <v>3610.6550000000002</v>
      </c>
      <c r="AI22" s="165">
        <v>11899</v>
      </c>
      <c r="AJ22" s="38">
        <v>3307</v>
      </c>
      <c r="AK22" s="38">
        <v>3059.81</v>
      </c>
      <c r="AL22" s="38">
        <v>2385.5550000000003</v>
      </c>
      <c r="AM22" s="38">
        <v>3146.1750000000002</v>
      </c>
      <c r="AO22" s="165">
        <v>14741.354999999998</v>
      </c>
      <c r="AP22" s="38">
        <v>3769.87</v>
      </c>
      <c r="AQ22" s="38">
        <v>3563.5</v>
      </c>
      <c r="AR22" s="38">
        <v>3496.68</v>
      </c>
      <c r="AS22" s="38">
        <v>3911</v>
      </c>
      <c r="AU22" s="165">
        <v>14894</v>
      </c>
      <c r="AV22" s="165">
        <v>3581.2349999999997</v>
      </c>
      <c r="AW22" s="165">
        <v>3727.1399999999994</v>
      </c>
      <c r="AX22" s="165">
        <v>3893.2449999999999</v>
      </c>
      <c r="AY22" s="165">
        <v>3692.085</v>
      </c>
      <c r="BA22" s="165">
        <v>13979</v>
      </c>
      <c r="BB22" s="165">
        <v>3770</v>
      </c>
      <c r="BC22" s="165">
        <v>3451</v>
      </c>
      <c r="BD22" s="165">
        <v>3128</v>
      </c>
      <c r="BE22" s="165">
        <v>3630</v>
      </c>
      <c r="BF22" s="41"/>
      <c r="BG22" s="165">
        <v>14389</v>
      </c>
      <c r="BH22" s="165">
        <v>3638</v>
      </c>
      <c r="BI22" s="165">
        <v>3831</v>
      </c>
      <c r="BJ22" s="165">
        <v>3187</v>
      </c>
      <c r="BK22" s="165">
        <v>3733</v>
      </c>
      <c r="BM22" s="165">
        <v>2641</v>
      </c>
      <c r="BN22" s="165">
        <v>2641</v>
      </c>
      <c r="BO22" s="57">
        <v>0</v>
      </c>
      <c r="BP22" s="57">
        <v>0</v>
      </c>
      <c r="BQ22" s="176">
        <v>0</v>
      </c>
      <c r="BR22" s="66"/>
      <c r="BS22" s="176">
        <v>0</v>
      </c>
      <c r="BT22" s="176">
        <v>0</v>
      </c>
      <c r="BU22" s="176">
        <v>0</v>
      </c>
      <c r="BV22" s="176">
        <v>0</v>
      </c>
      <c r="BW22" s="176">
        <v>0</v>
      </c>
      <c r="BX22" s="53"/>
      <c r="BY22" s="176">
        <v>0</v>
      </c>
      <c r="BZ22" s="176">
        <v>0</v>
      </c>
      <c r="CA22" s="176">
        <v>0</v>
      </c>
      <c r="CB22" s="176">
        <v>0</v>
      </c>
      <c r="CC22" s="176">
        <v>0</v>
      </c>
      <c r="CD22" s="41"/>
      <c r="CE22" s="176">
        <v>0</v>
      </c>
      <c r="CF22" s="176">
        <v>0</v>
      </c>
      <c r="CG22" s="176">
        <v>0</v>
      </c>
      <c r="CH22" s="176">
        <v>0</v>
      </c>
      <c r="CI22" s="176">
        <v>0</v>
      </c>
      <c r="CJ22" s="37"/>
      <c r="CK22" s="23"/>
    </row>
    <row r="23" spans="1:89" x14ac:dyDescent="0.2">
      <c r="A23" s="172" t="s">
        <v>215</v>
      </c>
      <c r="B23" s="21" t="s">
        <v>217</v>
      </c>
      <c r="C23" s="165">
        <v>2036.2183500000001</v>
      </c>
      <c r="E23" s="165">
        <v>7569</v>
      </c>
      <c r="F23" s="165">
        <v>2371</v>
      </c>
      <c r="G23" s="165">
        <v>1326</v>
      </c>
      <c r="H23" s="165">
        <v>1220.48</v>
      </c>
      <c r="I23" s="165">
        <v>2652</v>
      </c>
      <c r="K23" s="165">
        <v>7896</v>
      </c>
      <c r="L23" s="165">
        <v>2526</v>
      </c>
      <c r="M23" s="165">
        <v>1873</v>
      </c>
      <c r="N23" s="165">
        <v>1620.75</v>
      </c>
      <c r="O23" s="165">
        <v>1875</v>
      </c>
      <c r="Q23" s="165">
        <v>7053</v>
      </c>
      <c r="R23" s="165">
        <v>2496</v>
      </c>
      <c r="S23" s="165">
        <v>1291</v>
      </c>
      <c r="T23" s="165">
        <v>1643</v>
      </c>
      <c r="U23" s="165">
        <v>1623</v>
      </c>
      <c r="W23" s="165">
        <v>8401</v>
      </c>
      <c r="X23" s="165">
        <v>1238.0999999999999</v>
      </c>
      <c r="Y23" s="165">
        <v>1593.27</v>
      </c>
      <c r="Z23" s="165">
        <v>2760.9</v>
      </c>
      <c r="AA23" s="165">
        <v>2809</v>
      </c>
      <c r="AC23" s="165">
        <v>9935</v>
      </c>
      <c r="AD23" s="165">
        <v>2431.87</v>
      </c>
      <c r="AE23" s="165">
        <v>2556.0100000000002</v>
      </c>
      <c r="AF23" s="165">
        <v>2335.4299999999998</v>
      </c>
      <c r="AG23" s="165">
        <v>2612</v>
      </c>
      <c r="AI23" s="165">
        <v>7612</v>
      </c>
      <c r="AJ23" s="38">
        <v>2074</v>
      </c>
      <c r="AK23" s="165">
        <v>1840.61</v>
      </c>
      <c r="AL23" s="165">
        <v>1630.96</v>
      </c>
      <c r="AM23" s="165">
        <v>2066</v>
      </c>
      <c r="AO23" s="165">
        <v>9451</v>
      </c>
      <c r="AP23" s="38">
        <v>2324</v>
      </c>
      <c r="AQ23" s="38">
        <v>2301.196210000001</v>
      </c>
      <c r="AR23" s="38">
        <v>2293.0271899999998</v>
      </c>
      <c r="AS23" s="38">
        <v>2532.3215399999999</v>
      </c>
      <c r="AU23" s="165">
        <v>9007</v>
      </c>
      <c r="AV23" s="165">
        <v>2186.62</v>
      </c>
      <c r="AW23" s="165">
        <v>2301.3765000000003</v>
      </c>
      <c r="AX23" s="165">
        <v>2423.7800000000002</v>
      </c>
      <c r="AY23" s="165">
        <v>2095</v>
      </c>
      <c r="BA23" s="165">
        <v>9050</v>
      </c>
      <c r="BB23" s="165">
        <v>2338</v>
      </c>
      <c r="BC23" s="165">
        <v>2154</v>
      </c>
      <c r="BD23" s="165">
        <v>2136</v>
      </c>
      <c r="BE23" s="165">
        <v>2422</v>
      </c>
      <c r="BF23" s="41"/>
      <c r="BG23" s="165">
        <v>9038</v>
      </c>
      <c r="BH23" s="165">
        <v>2356</v>
      </c>
      <c r="BI23" s="165">
        <v>2397</v>
      </c>
      <c r="BJ23" s="165">
        <v>1950</v>
      </c>
      <c r="BK23" s="165">
        <v>2335</v>
      </c>
      <c r="BM23" s="165">
        <v>1701</v>
      </c>
      <c r="BN23" s="165">
        <v>1701</v>
      </c>
      <c r="BO23" s="57">
        <v>0</v>
      </c>
      <c r="BP23" s="57">
        <v>0</v>
      </c>
      <c r="BQ23" s="176">
        <v>0</v>
      </c>
      <c r="BR23" s="66"/>
      <c r="BS23" s="176">
        <v>0</v>
      </c>
      <c r="BT23" s="176">
        <v>0</v>
      </c>
      <c r="BU23" s="176">
        <v>0</v>
      </c>
      <c r="BV23" s="176">
        <v>0</v>
      </c>
      <c r="BW23" s="176">
        <v>0</v>
      </c>
      <c r="BX23" s="53"/>
      <c r="BY23" s="176">
        <v>0</v>
      </c>
      <c r="BZ23" s="176">
        <v>0</v>
      </c>
      <c r="CA23" s="176">
        <v>0</v>
      </c>
      <c r="CB23" s="176">
        <v>0</v>
      </c>
      <c r="CC23" s="176">
        <v>0</v>
      </c>
      <c r="CD23" s="41"/>
      <c r="CE23" s="176">
        <v>0</v>
      </c>
      <c r="CF23" s="176">
        <v>0</v>
      </c>
      <c r="CG23" s="176">
        <v>0</v>
      </c>
      <c r="CH23" s="176">
        <v>0</v>
      </c>
      <c r="CI23" s="176">
        <v>0</v>
      </c>
      <c r="CJ23" s="37"/>
      <c r="CK23" s="23"/>
    </row>
    <row r="24" spans="1:89" x14ac:dyDescent="0.2">
      <c r="A24" s="172" t="s">
        <v>257</v>
      </c>
      <c r="B24" s="21" t="s">
        <v>218</v>
      </c>
      <c r="C24" s="165">
        <v>6772.6</v>
      </c>
      <c r="E24" s="165">
        <v>20234</v>
      </c>
      <c r="F24" s="165">
        <v>6331.3</v>
      </c>
      <c r="G24" s="165">
        <v>4946.8</v>
      </c>
      <c r="H24" s="165">
        <v>4439.8999999999996</v>
      </c>
      <c r="I24" s="165">
        <v>4516</v>
      </c>
      <c r="K24" s="165">
        <v>21783</v>
      </c>
      <c r="L24" s="165">
        <v>5380</v>
      </c>
      <c r="M24" s="165">
        <v>4696.8999999999996</v>
      </c>
      <c r="N24" s="165">
        <v>5335.1</v>
      </c>
      <c r="O24" s="165">
        <v>6371</v>
      </c>
      <c r="Q24" s="165">
        <v>29666.9</v>
      </c>
      <c r="R24" s="165">
        <v>6900</v>
      </c>
      <c r="S24" s="165">
        <v>6110</v>
      </c>
      <c r="T24" s="165">
        <v>8109</v>
      </c>
      <c r="U24" s="165">
        <v>8548</v>
      </c>
      <c r="W24" s="165">
        <v>32802</v>
      </c>
      <c r="X24" s="165">
        <v>7555</v>
      </c>
      <c r="Y24" s="165">
        <v>6851</v>
      </c>
      <c r="Z24" s="165">
        <v>9776</v>
      </c>
      <c r="AA24" s="165">
        <v>8620</v>
      </c>
      <c r="AC24" s="165">
        <v>23199.7</v>
      </c>
      <c r="AD24" s="165">
        <v>7789.7</v>
      </c>
      <c r="AE24" s="165">
        <v>5028.5</v>
      </c>
      <c r="AF24" s="165">
        <v>5077</v>
      </c>
      <c r="AG24" s="165">
        <v>5304.5</v>
      </c>
      <c r="AI24" s="165">
        <v>25747</v>
      </c>
      <c r="AJ24" s="160">
        <v>6059.5000000000009</v>
      </c>
      <c r="AK24" s="165">
        <v>6562.0999999999995</v>
      </c>
      <c r="AL24" s="165">
        <v>6450</v>
      </c>
      <c r="AM24" s="165">
        <v>6675.4000000000005</v>
      </c>
      <c r="AO24" s="165">
        <v>29114</v>
      </c>
      <c r="AP24" s="160">
        <v>7386</v>
      </c>
      <c r="AQ24" s="160">
        <v>7478</v>
      </c>
      <c r="AR24" s="160">
        <v>6368.4</v>
      </c>
      <c r="AS24" s="160">
        <v>7881.5999999999995</v>
      </c>
      <c r="AU24" s="165">
        <v>37006.300000000003</v>
      </c>
      <c r="AV24" s="165">
        <v>8410.2999999999993</v>
      </c>
      <c r="AW24" s="165">
        <v>8896</v>
      </c>
      <c r="AX24" s="165">
        <v>10746.6</v>
      </c>
      <c r="AY24" s="160">
        <v>8953</v>
      </c>
      <c r="BA24" s="165">
        <v>30731</v>
      </c>
      <c r="BB24" s="165">
        <v>8273</v>
      </c>
      <c r="BC24" s="165">
        <v>7493.8</v>
      </c>
      <c r="BD24" s="165">
        <v>6852</v>
      </c>
      <c r="BE24" s="160">
        <v>8112</v>
      </c>
      <c r="BF24" s="41"/>
      <c r="BG24" s="165">
        <v>25535</v>
      </c>
      <c r="BH24" s="165">
        <v>7145</v>
      </c>
      <c r="BI24" s="165">
        <v>5500</v>
      </c>
      <c r="BJ24" s="165">
        <v>6063</v>
      </c>
      <c r="BK24" s="165">
        <v>6830</v>
      </c>
      <c r="BM24" s="165">
        <v>21648</v>
      </c>
      <c r="BN24" s="165">
        <v>4714</v>
      </c>
      <c r="BO24" s="57">
        <v>0</v>
      </c>
      <c r="BP24" s="57">
        <v>0</v>
      </c>
      <c r="BQ24" s="176">
        <v>0</v>
      </c>
      <c r="BR24" s="66"/>
      <c r="BS24" s="176">
        <v>0</v>
      </c>
      <c r="BT24" s="176">
        <v>0</v>
      </c>
      <c r="BU24" s="176">
        <v>0</v>
      </c>
      <c r="BV24" s="176">
        <v>0</v>
      </c>
      <c r="BW24" s="176">
        <v>0</v>
      </c>
      <c r="BX24" s="53"/>
      <c r="BY24" s="176">
        <v>0</v>
      </c>
      <c r="BZ24" s="176">
        <v>0</v>
      </c>
      <c r="CA24" s="176">
        <v>0</v>
      </c>
      <c r="CB24" s="176">
        <v>0</v>
      </c>
      <c r="CC24" s="176">
        <v>0</v>
      </c>
      <c r="CD24" s="41"/>
      <c r="CE24" s="176">
        <v>0</v>
      </c>
      <c r="CF24" s="176">
        <v>0</v>
      </c>
      <c r="CG24" s="176">
        <v>0</v>
      </c>
      <c r="CH24" s="176">
        <v>0</v>
      </c>
      <c r="CI24" s="176">
        <v>0</v>
      </c>
      <c r="CJ24" s="37"/>
      <c r="CK24" s="23"/>
    </row>
    <row r="25" spans="1:89" x14ac:dyDescent="0.2">
      <c r="C25" s="23"/>
      <c r="E25" s="23"/>
      <c r="F25" s="23"/>
      <c r="G25" s="23"/>
      <c r="H25" s="23"/>
      <c r="I25" s="23"/>
      <c r="K25" s="23"/>
      <c r="L25" s="23"/>
      <c r="M25" s="23"/>
      <c r="N25" s="23"/>
      <c r="O25" s="23"/>
      <c r="Q25" s="23"/>
      <c r="R25" s="23"/>
      <c r="S25" s="23"/>
      <c r="T25" s="23"/>
      <c r="U25" s="23"/>
      <c r="W25" s="122"/>
      <c r="X25" s="122"/>
      <c r="Y25" s="122"/>
      <c r="Z25" s="122"/>
      <c r="AA25" s="23"/>
      <c r="AC25" s="23"/>
      <c r="AD25" s="23"/>
      <c r="AE25" s="23"/>
      <c r="AF25" s="23"/>
      <c r="AG25" s="23"/>
      <c r="AI25" s="23"/>
      <c r="AJ25" s="23"/>
      <c r="AK25" s="189"/>
      <c r="AL25" s="23"/>
      <c r="AM25" s="23"/>
      <c r="AO25" s="23"/>
      <c r="AP25" s="23"/>
      <c r="AQ25" s="23"/>
      <c r="AR25" s="23"/>
      <c r="AS25" s="23"/>
      <c r="AU25" s="23"/>
      <c r="AV25" s="23"/>
      <c r="AW25" s="23"/>
      <c r="AX25" s="23"/>
      <c r="AY25" s="23"/>
      <c r="BA25" s="23"/>
      <c r="BB25" s="23"/>
      <c r="BC25" s="23"/>
      <c r="BD25" s="23"/>
      <c r="BE25" s="23"/>
      <c r="BH25" s="23"/>
      <c r="BI25" s="23"/>
      <c r="BJ25" s="23"/>
      <c r="BK25" s="23"/>
      <c r="BM25" s="23"/>
      <c r="BN25" s="23"/>
      <c r="BO25" s="80"/>
      <c r="BP25" s="80"/>
      <c r="BQ25" s="23"/>
      <c r="BS25" s="37"/>
      <c r="BT25" s="37"/>
      <c r="BU25" s="37"/>
      <c r="BV25" s="37"/>
      <c r="BW25" s="37"/>
      <c r="BX25" s="30"/>
      <c r="BY25" s="37"/>
      <c r="BZ25" s="37"/>
      <c r="CA25" s="37"/>
      <c r="CB25" s="37"/>
      <c r="CC25" s="78"/>
      <c r="CD25" s="37"/>
      <c r="CE25" s="37"/>
      <c r="CF25" s="37"/>
      <c r="CG25" s="37"/>
      <c r="CH25" s="37"/>
      <c r="CI25" s="37"/>
      <c r="CJ25" s="37"/>
      <c r="CK25" s="23"/>
    </row>
    <row r="26" spans="1:89" ht="12.75" x14ac:dyDescent="0.2">
      <c r="A26" s="104" t="s">
        <v>248</v>
      </c>
      <c r="AC26" s="186"/>
      <c r="AD26" s="186"/>
      <c r="AE26" s="186"/>
      <c r="AI26" s="41"/>
      <c r="AJ26" s="186"/>
      <c r="AO26" s="41"/>
      <c r="AP26" s="186"/>
      <c r="AQ26" s="186"/>
      <c r="AR26" s="23"/>
      <c r="AU26" s="41"/>
      <c r="BY26" s="37"/>
    </row>
    <row r="27" spans="1:89" ht="12.75" x14ac:dyDescent="0.2">
      <c r="A27" s="104" t="s">
        <v>216</v>
      </c>
      <c r="AJ27" s="186"/>
      <c r="AP27" s="186"/>
      <c r="AQ27" s="186"/>
      <c r="AS27" s="189"/>
      <c r="BG27" s="23"/>
    </row>
    <row r="28" spans="1:89" ht="12.75" x14ac:dyDescent="0.2">
      <c r="A28" s="104" t="s">
        <v>381</v>
      </c>
      <c r="AQ28" s="186"/>
      <c r="BG28" s="23"/>
    </row>
    <row r="29" spans="1:89" ht="12.75" x14ac:dyDescent="0.2">
      <c r="A29" s="104" t="s">
        <v>340</v>
      </c>
      <c r="BG29" s="23"/>
    </row>
    <row r="30" spans="1:89" ht="12.75" x14ac:dyDescent="0.2">
      <c r="A30" s="104" t="s">
        <v>369</v>
      </c>
      <c r="AQ30" s="186"/>
      <c r="BG30" s="23"/>
    </row>
    <row r="31" spans="1:89" ht="12.75" x14ac:dyDescent="0.2">
      <c r="A31" s="104" t="s">
        <v>370</v>
      </c>
    </row>
    <row r="32" spans="1:89" ht="12.75" x14ac:dyDescent="0.2">
      <c r="A32" s="104" t="s">
        <v>371</v>
      </c>
    </row>
    <row r="33" spans="1:1" ht="12.75" x14ac:dyDescent="0.2">
      <c r="A33" s="104" t="s">
        <v>545</v>
      </c>
    </row>
    <row r="34" spans="1:1" x14ac:dyDescent="0.2">
      <c r="A34" s="104" t="s">
        <v>402</v>
      </c>
    </row>
  </sheetData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8" tint="-0.499984740745262"/>
    <pageSetUpPr fitToPage="1"/>
  </sheetPr>
  <dimension ref="A1:CL4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Q46" sqref="Q46"/>
    </sheetView>
  </sheetViews>
  <sheetFormatPr defaultColWidth="9.140625" defaultRowHeight="12" x14ac:dyDescent="0.2"/>
  <cols>
    <col min="1" max="1" width="73.28515625" style="22" bestFit="1" customWidth="1"/>
    <col min="2" max="2" width="11.85546875" style="22" customWidth="1"/>
    <col min="3" max="3" width="1.5703125" style="22" customWidth="1"/>
    <col min="4" max="8" width="11.85546875" style="22" customWidth="1"/>
    <col min="9" max="9" width="1.5703125" style="22" customWidth="1"/>
    <col min="10" max="14" width="11.85546875" style="22" customWidth="1"/>
    <col min="15" max="15" width="1.5703125" style="22" customWidth="1"/>
    <col min="16" max="20" width="11.85546875" style="22" customWidth="1"/>
    <col min="21" max="21" width="1.5703125" style="22" customWidth="1"/>
    <col min="22" max="25" width="11.85546875" style="124" customWidth="1"/>
    <col min="26" max="26" width="11.85546875" style="22" customWidth="1"/>
    <col min="27" max="27" width="1.5703125" style="22" customWidth="1"/>
    <col min="28" max="32" width="11.85546875" style="22" customWidth="1"/>
    <col min="33" max="33" width="1.5703125" style="22" customWidth="1"/>
    <col min="34" max="38" width="11.85546875" style="22" customWidth="1"/>
    <col min="39" max="39" width="1.5703125" style="22" customWidth="1"/>
    <col min="40" max="44" width="11.85546875" style="22" customWidth="1"/>
    <col min="45" max="45" width="1.5703125" style="22" customWidth="1"/>
    <col min="46" max="50" width="11.85546875" style="22" customWidth="1"/>
    <col min="51" max="51" width="1.5703125" style="22" customWidth="1"/>
    <col min="52" max="56" width="9" style="22" customWidth="1"/>
    <col min="57" max="57" width="1.5703125" style="22" customWidth="1"/>
    <col min="58" max="62" width="9" style="22" customWidth="1"/>
    <col min="63" max="63" width="1.5703125" style="22" customWidth="1"/>
    <col min="64" max="68" width="9" style="22" customWidth="1"/>
    <col min="69" max="69" width="1.5703125" style="22" customWidth="1"/>
    <col min="70" max="73" width="9" style="22" customWidth="1"/>
    <col min="74" max="74" width="9" style="68" customWidth="1"/>
    <col min="75" max="75" width="1.85546875" style="22" customWidth="1"/>
    <col min="76" max="76" width="9" style="30" customWidth="1"/>
    <col min="77" max="77" width="9" style="68" customWidth="1"/>
    <col min="78" max="80" width="9" style="22" customWidth="1"/>
    <col min="81" max="81" width="1.85546875" style="68" customWidth="1"/>
    <col min="82" max="82" width="9" style="30" customWidth="1"/>
    <col min="83" max="86" width="9" style="68" customWidth="1"/>
    <col min="87" max="87" width="1.85546875" style="68" customWidth="1"/>
    <col min="88" max="88" width="9" style="68" customWidth="1"/>
    <col min="89" max="89" width="11.140625" style="22" customWidth="1"/>
    <col min="90" max="16384" width="9.140625" style="22"/>
  </cols>
  <sheetData>
    <row r="1" spans="1:90" s="19" customFormat="1" ht="50.25" x14ac:dyDescent="0.2">
      <c r="A1" s="146"/>
      <c r="B1" s="148" t="s">
        <v>574</v>
      </c>
      <c r="C1" s="147"/>
      <c r="D1" s="148" t="s">
        <v>562</v>
      </c>
      <c r="E1" s="148" t="s">
        <v>563</v>
      </c>
      <c r="F1" s="148" t="s">
        <v>561</v>
      </c>
      <c r="G1" s="148" t="s">
        <v>558</v>
      </c>
      <c r="H1" s="148" t="s">
        <v>556</v>
      </c>
      <c r="I1" s="147"/>
      <c r="J1" s="148" t="s">
        <v>550</v>
      </c>
      <c r="K1" s="148" t="s">
        <v>551</v>
      </c>
      <c r="L1" s="148" t="s">
        <v>549</v>
      </c>
      <c r="M1" s="148" t="s">
        <v>548</v>
      </c>
      <c r="N1" s="148" t="s">
        <v>547</v>
      </c>
      <c r="O1" s="147"/>
      <c r="P1" s="148" t="s">
        <v>540</v>
      </c>
      <c r="Q1" s="148" t="s">
        <v>541</v>
      </c>
      <c r="R1" s="148" t="s">
        <v>535</v>
      </c>
      <c r="S1" s="148" t="s">
        <v>530</v>
      </c>
      <c r="T1" s="148" t="s">
        <v>524</v>
      </c>
      <c r="U1" s="147"/>
      <c r="V1" s="148" t="s">
        <v>504</v>
      </c>
      <c r="W1" s="148" t="s">
        <v>503</v>
      </c>
      <c r="X1" s="148" t="s">
        <v>539</v>
      </c>
      <c r="Y1" s="148" t="s">
        <v>531</v>
      </c>
      <c r="Z1" s="148" t="s">
        <v>526</v>
      </c>
      <c r="AA1" s="147"/>
      <c r="AB1" s="138" t="s">
        <v>508</v>
      </c>
      <c r="AC1" s="138" t="s">
        <v>507</v>
      </c>
      <c r="AD1" s="148" t="s">
        <v>498</v>
      </c>
      <c r="AE1" s="148" t="s">
        <v>490</v>
      </c>
      <c r="AF1" s="148" t="s">
        <v>481</v>
      </c>
      <c r="AG1" s="147"/>
      <c r="AH1" s="148" t="s">
        <v>461</v>
      </c>
      <c r="AI1" s="148" t="s">
        <v>462</v>
      </c>
      <c r="AJ1" s="148" t="s">
        <v>454</v>
      </c>
      <c r="AK1" s="148" t="s">
        <v>440</v>
      </c>
      <c r="AL1" s="148" t="s">
        <v>442</v>
      </c>
      <c r="AM1" s="147"/>
      <c r="AN1" s="148" t="s">
        <v>465</v>
      </c>
      <c r="AO1" s="148" t="s">
        <v>464</v>
      </c>
      <c r="AP1" s="148" t="s">
        <v>456</v>
      </c>
      <c r="AQ1" s="148" t="s">
        <v>439</v>
      </c>
      <c r="AR1" s="148" t="s">
        <v>443</v>
      </c>
      <c r="AS1" s="147"/>
      <c r="AT1" s="148" t="s">
        <v>408</v>
      </c>
      <c r="AU1" s="148" t="s">
        <v>407</v>
      </c>
      <c r="AV1" s="148" t="s">
        <v>406</v>
      </c>
      <c r="AW1" s="148" t="s">
        <v>397</v>
      </c>
      <c r="AX1" s="148" t="s">
        <v>396</v>
      </c>
      <c r="AY1" s="147"/>
      <c r="AZ1" s="138" t="s">
        <v>383</v>
      </c>
      <c r="BA1" s="138" t="s">
        <v>382</v>
      </c>
      <c r="BB1" s="138" t="s">
        <v>295</v>
      </c>
      <c r="BC1" s="148" t="s">
        <v>260</v>
      </c>
      <c r="BD1" s="148" t="s">
        <v>250</v>
      </c>
      <c r="BE1" s="147"/>
      <c r="BF1" s="148" t="s">
        <v>227</v>
      </c>
      <c r="BG1" s="148" t="s">
        <v>226</v>
      </c>
      <c r="BH1" s="148" t="s">
        <v>377</v>
      </c>
      <c r="BI1" s="140" t="s">
        <v>261</v>
      </c>
      <c r="BJ1" s="148" t="s">
        <v>222</v>
      </c>
      <c r="BK1" s="147"/>
      <c r="BL1" s="140" t="s">
        <v>378</v>
      </c>
      <c r="BM1" s="140" t="s">
        <v>379</v>
      </c>
      <c r="BN1" s="140" t="s">
        <v>228</v>
      </c>
      <c r="BO1" s="140" t="s">
        <v>262</v>
      </c>
      <c r="BP1" s="148" t="s">
        <v>151</v>
      </c>
      <c r="BQ1" s="147"/>
      <c r="BR1" s="141" t="s">
        <v>263</v>
      </c>
      <c r="BS1" s="141" t="s">
        <v>264</v>
      </c>
      <c r="BT1" s="140" t="s">
        <v>265</v>
      </c>
      <c r="BU1" s="140" t="s">
        <v>266</v>
      </c>
      <c r="BV1" s="140" t="s">
        <v>267</v>
      </c>
      <c r="BW1" s="98"/>
      <c r="BX1" s="136" t="s">
        <v>268</v>
      </c>
      <c r="BY1" s="136" t="s">
        <v>269</v>
      </c>
      <c r="BZ1" s="136" t="s">
        <v>270</v>
      </c>
      <c r="CA1" s="136" t="s">
        <v>271</v>
      </c>
      <c r="CB1" s="136" t="s">
        <v>272</v>
      </c>
      <c r="CD1" s="136" t="s">
        <v>273</v>
      </c>
      <c r="CE1" s="136" t="s">
        <v>274</v>
      </c>
      <c r="CF1" s="136" t="s">
        <v>275</v>
      </c>
      <c r="CG1" s="136" t="s">
        <v>276</v>
      </c>
      <c r="CH1" s="136" t="s">
        <v>277</v>
      </c>
      <c r="CJ1" s="136" t="s">
        <v>380</v>
      </c>
    </row>
    <row r="2" spans="1:90" s="25" customFormat="1" x14ac:dyDescent="0.2">
      <c r="BV2" s="85"/>
      <c r="BX2" s="87"/>
      <c r="BY2" s="86"/>
      <c r="CC2" s="86"/>
      <c r="CD2" s="87"/>
      <c r="CE2" s="87"/>
      <c r="CF2" s="87"/>
      <c r="CG2" s="87"/>
      <c r="CH2" s="87"/>
      <c r="CI2" s="86"/>
      <c r="CJ2" s="85"/>
    </row>
    <row r="3" spans="1:90" x14ac:dyDescent="0.2">
      <c r="A3" s="58" t="s">
        <v>135</v>
      </c>
      <c r="B3" s="58"/>
      <c r="C3" s="24"/>
      <c r="D3" s="58"/>
      <c r="E3" s="58"/>
      <c r="F3" s="58"/>
      <c r="G3" s="58"/>
      <c r="H3" s="58"/>
      <c r="I3" s="24"/>
      <c r="J3" s="58"/>
      <c r="K3" s="58"/>
      <c r="L3" s="58"/>
      <c r="M3" s="58"/>
      <c r="N3" s="58"/>
      <c r="O3" s="24"/>
      <c r="P3" s="58"/>
      <c r="Q3" s="58"/>
      <c r="R3" s="58"/>
      <c r="S3" s="58"/>
      <c r="T3" s="58"/>
      <c r="U3" s="24"/>
      <c r="V3" s="58"/>
      <c r="W3" s="58"/>
      <c r="X3" s="58"/>
      <c r="Y3" s="58"/>
      <c r="Z3" s="58"/>
      <c r="AA3" s="24"/>
      <c r="AB3" s="58"/>
      <c r="AC3" s="58"/>
      <c r="AD3" s="58"/>
      <c r="AE3" s="58"/>
      <c r="AF3" s="58"/>
      <c r="AG3" s="24"/>
      <c r="AH3" s="58"/>
      <c r="AI3" s="58"/>
      <c r="AJ3" s="58"/>
      <c r="AK3" s="58"/>
      <c r="AL3" s="58"/>
      <c r="AM3" s="24"/>
      <c r="AN3" s="58"/>
      <c r="AO3" s="58"/>
      <c r="AP3" s="58"/>
      <c r="AQ3" s="58"/>
      <c r="AR3" s="58"/>
      <c r="AS3" s="24"/>
      <c r="AT3" s="58"/>
      <c r="AU3" s="58"/>
      <c r="AV3" s="58"/>
      <c r="AW3" s="58"/>
      <c r="AX3" s="58"/>
      <c r="AY3" s="24"/>
      <c r="AZ3" s="164"/>
      <c r="BA3" s="164"/>
      <c r="BB3" s="164"/>
      <c r="BC3" s="164"/>
      <c r="BD3" s="164"/>
      <c r="BE3" s="24"/>
      <c r="BF3" s="27"/>
      <c r="BG3" s="164"/>
      <c r="BH3" s="164"/>
      <c r="BI3" s="164"/>
      <c r="BJ3" s="164"/>
      <c r="BK3" s="24"/>
      <c r="BL3" s="164"/>
      <c r="BM3" s="164"/>
      <c r="BN3" s="164"/>
      <c r="BO3" s="58"/>
      <c r="BP3" s="58"/>
      <c r="BQ3" s="24"/>
      <c r="BR3" s="58"/>
      <c r="BS3" s="58"/>
      <c r="BT3" s="58"/>
      <c r="BU3" s="58"/>
      <c r="BV3" s="69"/>
      <c r="BW3" s="59"/>
      <c r="BX3" s="79"/>
      <c r="BY3" s="79"/>
      <c r="BZ3" s="58"/>
      <c r="CA3" s="58"/>
      <c r="CB3" s="58"/>
      <c r="CC3" s="80"/>
      <c r="CD3" s="79"/>
      <c r="CE3" s="79"/>
      <c r="CF3" s="79"/>
      <c r="CG3" s="79"/>
      <c r="CH3" s="79"/>
      <c r="CI3" s="80"/>
      <c r="CJ3" s="100"/>
      <c r="CK3" s="23"/>
    </row>
    <row r="4" spans="1:90" x14ac:dyDescent="0.2">
      <c r="A4" s="61" t="s">
        <v>136</v>
      </c>
      <c r="B4" s="169">
        <v>0.19824224331090329</v>
      </c>
      <c r="C4" s="30"/>
      <c r="D4" s="169">
        <v>9.9557282658549989E-2</v>
      </c>
      <c r="E4" s="169">
        <v>-0.21557829262143777</v>
      </c>
      <c r="F4" s="169">
        <v>0.14926276691587392</v>
      </c>
      <c r="G4" s="169">
        <v>0.19251436521273202</v>
      </c>
      <c r="H4" s="169">
        <v>0.26431769880361711</v>
      </c>
      <c r="I4" s="30"/>
      <c r="J4" s="169">
        <v>5.8541091929145354E-2</v>
      </c>
      <c r="K4" s="169">
        <v>-0.49953927117782126</v>
      </c>
      <c r="L4" s="169">
        <v>0.22312107389213384</v>
      </c>
      <c r="M4" s="169">
        <v>0.21431798137361183</v>
      </c>
      <c r="N4" s="169">
        <v>0.25237706598548437</v>
      </c>
      <c r="O4" s="30"/>
      <c r="P4" s="169">
        <v>-2.8668037298118947E-2</v>
      </c>
      <c r="Q4" s="169">
        <v>-0.2862595071283911</v>
      </c>
      <c r="R4" s="169">
        <v>0.17276693642397672</v>
      </c>
      <c r="S4" s="169">
        <v>-7.6765920932797993E-2</v>
      </c>
      <c r="T4" s="169">
        <v>6.1440189976639248E-2</v>
      </c>
      <c r="U4" s="30"/>
      <c r="V4" s="169">
        <v>7.3652410787960025E-3</v>
      </c>
      <c r="W4" s="169">
        <v>-0.19518681619369518</v>
      </c>
      <c r="X4" s="169">
        <v>1.0629392142960169E-2</v>
      </c>
      <c r="Y4" s="169">
        <v>7.3353891635599661E-2</v>
      </c>
      <c r="Z4" s="169">
        <v>0.13845187957280419</v>
      </c>
      <c r="AA4" s="30"/>
      <c r="AB4" s="169">
        <v>0.1187461435741585</v>
      </c>
      <c r="AC4" s="169">
        <v>0.12137693314651458</v>
      </c>
      <c r="AD4" s="169">
        <v>0.16486028322976037</v>
      </c>
      <c r="AE4" s="169">
        <v>9.5874461150745494E-2</v>
      </c>
      <c r="AF4" s="169">
        <v>0.12121986983283541</v>
      </c>
      <c r="AG4" s="30"/>
      <c r="AH4" s="169">
        <v>-0.17063363115382638</v>
      </c>
      <c r="AI4" s="169">
        <v>-0.66918403681342642</v>
      </c>
      <c r="AJ4" s="169">
        <v>9.9239739212854325E-3</v>
      </c>
      <c r="AK4" s="169">
        <v>-0.1418608116886865</v>
      </c>
      <c r="AL4" s="169">
        <v>0.11578226209449223</v>
      </c>
      <c r="AM4" s="30"/>
      <c r="AN4" s="169">
        <v>3.4929263488458581E-2</v>
      </c>
      <c r="AO4" s="169">
        <v>-0.11607768616215318</v>
      </c>
      <c r="AP4" s="169">
        <v>0.10267680979115108</v>
      </c>
      <c r="AQ4" s="169">
        <v>7.6774211731909417E-2</v>
      </c>
      <c r="AR4" s="169">
        <v>7.3038756958175896E-2</v>
      </c>
      <c r="AS4" s="30"/>
      <c r="AT4" s="169">
        <v>4.7793358859450116E-2</v>
      </c>
      <c r="AU4" s="169">
        <v>2.630339151110208E-2</v>
      </c>
      <c r="AV4" s="169">
        <v>4.2321897287721795E-2</v>
      </c>
      <c r="AW4" s="169">
        <v>5.6000000000000001E-2</v>
      </c>
      <c r="AX4" s="169">
        <v>7.0000000000000007E-2</v>
      </c>
      <c r="AY4" s="30"/>
      <c r="AZ4" s="169">
        <v>8.3000000000000004E-2</v>
      </c>
      <c r="BA4" s="169">
        <v>9.2999999999999999E-2</v>
      </c>
      <c r="BB4" s="169">
        <v>6.3E-2</v>
      </c>
      <c r="BC4" s="169">
        <v>0.09</v>
      </c>
      <c r="BD4" s="169">
        <v>9.6000000000000002E-2</v>
      </c>
      <c r="BE4" s="30"/>
      <c r="BF4" s="169">
        <v>6.5000000000000002E-2</v>
      </c>
      <c r="BG4" s="169">
        <v>3.9E-2</v>
      </c>
      <c r="BH4" s="169">
        <v>7.8E-2</v>
      </c>
      <c r="BI4" s="169">
        <v>5.8000000000000003E-2</v>
      </c>
      <c r="BJ4" s="169">
        <v>9.4E-2</v>
      </c>
      <c r="BK4" s="30"/>
      <c r="BL4" s="169">
        <v>-3.3000000000000002E-2</v>
      </c>
      <c r="BM4" s="169">
        <v>-0.40799999999999997</v>
      </c>
      <c r="BN4" s="145">
        <v>0.13200000000000001</v>
      </c>
      <c r="BO4" s="144">
        <v>0.05</v>
      </c>
      <c r="BP4" s="144">
        <v>8.5999999999999993E-2</v>
      </c>
      <c r="BQ4" s="30"/>
      <c r="BR4" s="151">
        <v>7.4999999999999997E-2</v>
      </c>
      <c r="BS4" s="151">
        <v>2.5000000000000001E-2</v>
      </c>
      <c r="BT4" s="151">
        <v>6.8000000000000005E-2</v>
      </c>
      <c r="BU4" s="151">
        <v>0.14099999999999999</v>
      </c>
      <c r="BV4" s="151">
        <v>7.1999999999999995E-2</v>
      </c>
      <c r="BW4" s="142"/>
      <c r="BX4" s="130">
        <v>6.3E-2</v>
      </c>
      <c r="BY4" s="130">
        <v>2.1000000000000001E-2</v>
      </c>
      <c r="BZ4" s="151">
        <v>7.2999999999999995E-2</v>
      </c>
      <c r="CA4" s="151">
        <v>5.6000000000000001E-2</v>
      </c>
      <c r="CB4" s="151">
        <v>0.106</v>
      </c>
      <c r="CC4" s="78"/>
      <c r="CD4" s="130">
        <v>6.4000000000000001E-2</v>
      </c>
      <c r="CE4" s="130">
        <v>3.1E-2</v>
      </c>
      <c r="CF4" s="130">
        <v>9.1999999999999998E-2</v>
      </c>
      <c r="CG4" s="130">
        <v>9.8000000000000004E-2</v>
      </c>
      <c r="CH4" s="130">
        <v>9.8000000000000004E-2</v>
      </c>
      <c r="CI4" s="143"/>
      <c r="CJ4" s="144">
        <v>9.4E-2</v>
      </c>
      <c r="CK4" s="23"/>
      <c r="CL4" s="23"/>
    </row>
    <row r="5" spans="1:90" x14ac:dyDescent="0.2">
      <c r="A5" s="61" t="s">
        <v>137</v>
      </c>
      <c r="B5" s="169">
        <v>9.8518157224160546E-2</v>
      </c>
      <c r="C5" s="30"/>
      <c r="D5" s="169">
        <v>4.4276072636316069E-2</v>
      </c>
      <c r="E5" s="169">
        <v>-9.5874052485501987E-2</v>
      </c>
      <c r="F5" s="169">
        <v>7.1308618922229339E-2</v>
      </c>
      <c r="G5" s="169">
        <v>9.4875851595348656E-2</v>
      </c>
      <c r="H5" s="169">
        <v>0.13380868583388572</v>
      </c>
      <c r="I5" s="30"/>
      <c r="J5" s="169">
        <v>2.4225817401316459E-2</v>
      </c>
      <c r="K5" s="169">
        <v>-0.20672226583999895</v>
      </c>
      <c r="L5" s="169">
        <v>0.106813029031766</v>
      </c>
      <c r="M5" s="169">
        <v>0.10385916825021614</v>
      </c>
      <c r="N5" s="169">
        <v>0.12012845343294493</v>
      </c>
      <c r="O5" s="30"/>
      <c r="P5" s="169">
        <v>-1.1317171168676919E-2</v>
      </c>
      <c r="Q5" s="169">
        <v>-0.11300556808769262</v>
      </c>
      <c r="R5" s="169">
        <v>7.4862134508988626E-2</v>
      </c>
      <c r="S5" s="169">
        <v>-3.3850044552000601E-2</v>
      </c>
      <c r="T5" s="169">
        <v>2.8452815053871316E-2</v>
      </c>
      <c r="U5" s="30"/>
      <c r="V5" s="169">
        <v>3.1767086669652112E-3</v>
      </c>
      <c r="W5" s="169">
        <v>-8.4186198937186332E-2</v>
      </c>
      <c r="X5" s="169">
        <v>4.9457233807063275E-3</v>
      </c>
      <c r="Y5" s="169">
        <v>3.4934993785731207E-2</v>
      </c>
      <c r="Z5" s="169">
        <v>6.0239519970534151E-2</v>
      </c>
      <c r="AA5" s="30"/>
      <c r="AB5" s="169">
        <v>5.2086434245315602E-2</v>
      </c>
      <c r="AC5" s="169">
        <v>5.3240395493650471E-2</v>
      </c>
      <c r="AD5" s="169">
        <v>7.1381564057119179E-2</v>
      </c>
      <c r="AE5" s="169">
        <v>4.3008782084146241E-2</v>
      </c>
      <c r="AF5" s="169">
        <v>5.3022460618242138E-2</v>
      </c>
      <c r="AG5" s="30"/>
      <c r="AH5" s="169">
        <v>-7.4752333257599737E-2</v>
      </c>
      <c r="AI5" s="169">
        <v>-0.29316066119138784</v>
      </c>
      <c r="AJ5" s="169">
        <v>4.7237317592956178E-3</v>
      </c>
      <c r="AK5" s="169">
        <v>-6.9242340700771829E-2</v>
      </c>
      <c r="AL5" s="169">
        <v>5.7569741532369052E-2</v>
      </c>
      <c r="AM5" s="30"/>
      <c r="AN5" s="169">
        <v>1.6462653865164545E-2</v>
      </c>
      <c r="AO5" s="169">
        <v>-5.470904845698072E-2</v>
      </c>
      <c r="AP5" s="169">
        <v>5.091080525301634E-2</v>
      </c>
      <c r="AQ5" s="169">
        <v>3.7383485393471576E-2</v>
      </c>
      <c r="AR5" s="169">
        <v>3.7188399328921949E-2</v>
      </c>
      <c r="AS5" s="30"/>
      <c r="AT5" s="169">
        <v>2.4002502867869435E-2</v>
      </c>
      <c r="AU5" s="169">
        <v>1.3209936385441651E-2</v>
      </c>
      <c r="AV5" s="169">
        <v>2.1388634732626862E-2</v>
      </c>
      <c r="AW5" s="169">
        <v>2.9000000000000001E-2</v>
      </c>
      <c r="AX5" s="169">
        <v>3.5999999999999997E-2</v>
      </c>
      <c r="AY5" s="30"/>
      <c r="AZ5" s="169">
        <v>4.1000000000000002E-2</v>
      </c>
      <c r="BA5" s="169">
        <v>4.5999999999999999E-2</v>
      </c>
      <c r="BB5" s="169">
        <v>3.3000000000000002E-2</v>
      </c>
      <c r="BC5" s="169">
        <v>4.8000000000000001E-2</v>
      </c>
      <c r="BD5" s="169">
        <v>5.0999999999999997E-2</v>
      </c>
      <c r="BE5" s="30"/>
      <c r="BF5" s="169">
        <v>3.5000000000000003E-2</v>
      </c>
      <c r="BG5" s="169">
        <v>2.1000000000000001E-2</v>
      </c>
      <c r="BH5" s="169">
        <v>4.2000000000000003E-2</v>
      </c>
      <c r="BI5" s="169">
        <v>3.1E-2</v>
      </c>
      <c r="BJ5" s="169">
        <v>5.0999999999999997E-2</v>
      </c>
      <c r="BK5" s="30"/>
      <c r="BL5" s="169">
        <v>-1.7000000000000001E-2</v>
      </c>
      <c r="BM5" s="169">
        <v>-0.215</v>
      </c>
      <c r="BN5" s="145">
        <v>7.8E-2</v>
      </c>
      <c r="BO5" s="144">
        <v>3.1E-2</v>
      </c>
      <c r="BP5" s="144">
        <v>5.5E-2</v>
      </c>
      <c r="BQ5" s="30"/>
      <c r="BR5" s="151">
        <v>0.05</v>
      </c>
      <c r="BS5" s="151">
        <v>1.7000000000000001E-2</v>
      </c>
      <c r="BT5" s="151">
        <v>4.5999999999999999E-2</v>
      </c>
      <c r="BU5" s="151">
        <v>9.8000000000000004E-2</v>
      </c>
      <c r="BV5" s="151">
        <v>5.1999999999999998E-2</v>
      </c>
      <c r="BW5" s="142"/>
      <c r="BX5" s="130">
        <v>4.3999999999999997E-2</v>
      </c>
      <c r="BY5" s="130">
        <v>1.4999999999999999E-2</v>
      </c>
      <c r="BZ5" s="151">
        <v>5.2999999999999999E-2</v>
      </c>
      <c r="CA5" s="151">
        <v>4.2000000000000003E-2</v>
      </c>
      <c r="CB5" s="151">
        <v>8.1000000000000003E-2</v>
      </c>
      <c r="CC5" s="78"/>
      <c r="CD5" s="130">
        <v>4.7E-2</v>
      </c>
      <c r="CE5" s="130">
        <v>2.3E-2</v>
      </c>
      <c r="CF5" s="130">
        <v>6.2E-2</v>
      </c>
      <c r="CG5" s="130">
        <v>7.2999999999999995E-2</v>
      </c>
      <c r="CH5" s="130">
        <v>6.5000000000000002E-2</v>
      </c>
      <c r="CI5" s="143"/>
      <c r="CJ5" s="144">
        <v>0.06</v>
      </c>
      <c r="CK5" s="23"/>
      <c r="CL5" s="23"/>
    </row>
    <row r="6" spans="1:90" x14ac:dyDescent="0.2">
      <c r="A6" s="61" t="s">
        <v>138</v>
      </c>
      <c r="B6" s="169">
        <v>0.12882111785452302</v>
      </c>
      <c r="C6" s="30"/>
      <c r="D6" s="169">
        <v>6.2765463353635684E-2</v>
      </c>
      <c r="E6" s="169">
        <v>-0.12827487934178378</v>
      </c>
      <c r="F6" s="169">
        <v>0.10608224392109489</v>
      </c>
      <c r="G6" s="169">
        <v>0.13344100308113185</v>
      </c>
      <c r="H6" s="169">
        <v>0.15218172415269729</v>
      </c>
      <c r="I6" s="30"/>
      <c r="J6" s="169">
        <v>2.8996304759717796E-2</v>
      </c>
      <c r="K6" s="169">
        <v>-0.23143829413907871</v>
      </c>
      <c r="L6" s="169">
        <v>0.12796126265238003</v>
      </c>
      <c r="M6" s="169">
        <v>0.1200272781650922</v>
      </c>
      <c r="N6" s="169">
        <v>0.12386949796902305</v>
      </c>
      <c r="O6" s="30"/>
      <c r="P6" s="169">
        <v>-9.1862098868492493E-3</v>
      </c>
      <c r="Q6" s="169">
        <v>-8.997363409095184E-2</v>
      </c>
      <c r="R6" s="169">
        <v>6.0301880154411951E-2</v>
      </c>
      <c r="S6" s="169">
        <v>-2.658032741602492E-2</v>
      </c>
      <c r="T6" s="169">
        <v>2.0052442984733309E-2</v>
      </c>
      <c r="U6" s="30"/>
      <c r="V6" s="169">
        <v>3.9484887567679131E-3</v>
      </c>
      <c r="W6" s="169">
        <v>-0.10667218163097171</v>
      </c>
      <c r="X6" s="169">
        <v>5.668867520626928E-3</v>
      </c>
      <c r="Y6" s="169">
        <v>4.1988721575362424E-2</v>
      </c>
      <c r="Z6" s="169">
        <v>7.5609622809557228E-2</v>
      </c>
      <c r="AA6" s="30"/>
      <c r="AB6" s="169">
        <v>8.4795147066042256E-2</v>
      </c>
      <c r="AC6" s="169">
        <v>7.7579337650154512E-2</v>
      </c>
      <c r="AD6" s="169">
        <v>0.10938393290717456</v>
      </c>
      <c r="AE6" s="169">
        <v>6.9579457052802898E-2</v>
      </c>
      <c r="AF6" s="169">
        <v>8.1061453308185871E-2</v>
      </c>
      <c r="AG6" s="30"/>
      <c r="AH6" s="169">
        <v>-0.12280251552195234</v>
      </c>
      <c r="AI6" s="169">
        <v>-0.46307171774908173</v>
      </c>
      <c r="AJ6" s="169">
        <v>8.403916053431177E-3</v>
      </c>
      <c r="AK6" s="169">
        <v>-0.12408623269111917</v>
      </c>
      <c r="AL6" s="169">
        <v>9.9964896097238687E-2</v>
      </c>
      <c r="AM6" s="30"/>
      <c r="AN6" s="169">
        <v>3.2966720073008854E-2</v>
      </c>
      <c r="AO6" s="169">
        <v>-0.10613421022849567</v>
      </c>
      <c r="AP6" s="169">
        <v>9.8926230106769639E-2</v>
      </c>
      <c r="AQ6" s="169">
        <v>7.4723576209873105E-2</v>
      </c>
      <c r="AR6" s="169">
        <v>6.9783844314035531E-2</v>
      </c>
      <c r="AS6" s="30"/>
      <c r="AT6" s="169">
        <v>5.6755547524337618E-2</v>
      </c>
      <c r="AU6" s="169">
        <v>3.0092392685943929E-2</v>
      </c>
      <c r="AV6" s="169">
        <v>4.7317157615924928E-2</v>
      </c>
      <c r="AW6" s="169">
        <v>6.8000000000000005E-2</v>
      </c>
      <c r="AX6" s="169">
        <v>8.5000000000000006E-2</v>
      </c>
      <c r="AY6" s="30"/>
      <c r="AZ6" s="169">
        <v>0.10199999999999999</v>
      </c>
      <c r="BA6" s="169">
        <v>0.107</v>
      </c>
      <c r="BB6" s="169">
        <v>7.5999999999999998E-2</v>
      </c>
      <c r="BC6" s="169">
        <v>0.106</v>
      </c>
      <c r="BD6" s="169">
        <v>0.11899999999999999</v>
      </c>
      <c r="BE6" s="30"/>
      <c r="BF6" s="169">
        <v>7.4999999999999997E-2</v>
      </c>
      <c r="BG6" s="169">
        <v>4.2999999999999997E-2</v>
      </c>
      <c r="BH6" s="169">
        <v>9.1999999999999998E-2</v>
      </c>
      <c r="BI6" s="169">
        <v>6.8000000000000005E-2</v>
      </c>
      <c r="BJ6" s="169">
        <v>9.9000000000000005E-2</v>
      </c>
      <c r="BK6" s="30"/>
      <c r="BL6" s="169">
        <v>-4.1000000000000002E-2</v>
      </c>
      <c r="BM6" s="169">
        <v>-0.45800000000000002</v>
      </c>
      <c r="BN6" s="145">
        <v>0.16500000000000001</v>
      </c>
      <c r="BO6" s="144">
        <v>7.0999999999999994E-2</v>
      </c>
      <c r="BP6" s="144">
        <v>0.108</v>
      </c>
      <c r="BQ6" s="30"/>
      <c r="BR6" s="151">
        <v>9.1999999999999998E-2</v>
      </c>
      <c r="BS6" s="151">
        <v>2.9000000000000001E-2</v>
      </c>
      <c r="BT6" s="151">
        <v>8.5000000000000006E-2</v>
      </c>
      <c r="BU6" s="151">
        <v>0.16900000000000001</v>
      </c>
      <c r="BV6" s="151">
        <v>8.8999999999999996E-2</v>
      </c>
      <c r="BW6" s="142"/>
      <c r="BX6" s="130">
        <v>7.9000000000000001E-2</v>
      </c>
      <c r="BY6" s="130">
        <v>2.5999999999999999E-2</v>
      </c>
      <c r="BZ6" s="151">
        <v>9.4E-2</v>
      </c>
      <c r="CA6" s="151">
        <v>7.0999999999999994E-2</v>
      </c>
      <c r="CB6" s="151">
        <v>0.125</v>
      </c>
      <c r="CC6" s="78"/>
      <c r="CD6" s="130">
        <v>6.9000000000000006E-2</v>
      </c>
      <c r="CE6" s="130">
        <v>3.2000000000000001E-2</v>
      </c>
      <c r="CF6" s="130">
        <v>7.8E-2</v>
      </c>
      <c r="CG6" s="130">
        <v>9.1999999999999998E-2</v>
      </c>
      <c r="CH6" s="130">
        <v>7.6999999999999999E-2</v>
      </c>
      <c r="CI6" s="143"/>
      <c r="CJ6" s="144">
        <v>8.2000000000000003E-2</v>
      </c>
      <c r="CK6" s="23"/>
      <c r="CL6" s="23"/>
    </row>
    <row r="7" spans="1:90" x14ac:dyDescent="0.2">
      <c r="A7" s="61" t="s">
        <v>139</v>
      </c>
      <c r="B7" s="169">
        <v>0.16558986012861535</v>
      </c>
      <c r="C7" s="30"/>
      <c r="D7" s="169">
        <v>0.10368714088655609</v>
      </c>
      <c r="E7" s="169">
        <v>-9.7495864009435287E-2</v>
      </c>
      <c r="F7" s="169">
        <v>0.13837245302146853</v>
      </c>
      <c r="G7" s="169">
        <v>0.17017477271983097</v>
      </c>
      <c r="H7" s="169">
        <v>0.21414673513823329</v>
      </c>
      <c r="I7" s="30"/>
      <c r="J7" s="169">
        <v>9.2796023700801533E-2</v>
      </c>
      <c r="K7" s="169">
        <v>-0.13182633535752292</v>
      </c>
      <c r="L7" s="169">
        <v>0.18426588917967199</v>
      </c>
      <c r="M7" s="169">
        <v>0.15636447547543419</v>
      </c>
      <c r="N7" s="169">
        <v>0.18260223371088988</v>
      </c>
      <c r="O7" s="30"/>
      <c r="P7" s="169">
        <v>1.9834188188264514E-2</v>
      </c>
      <c r="Q7" s="169">
        <v>-3.8319855062822095E-2</v>
      </c>
      <c r="R7" s="169">
        <v>5.9139119306501321E-2</v>
      </c>
      <c r="S7" s="169">
        <v>9.7588115406268463E-3</v>
      </c>
      <c r="T7" s="169">
        <v>4.8798565981711513E-2</v>
      </c>
      <c r="U7" s="30"/>
      <c r="V7" s="169">
        <v>1.9199244355141927E-2</v>
      </c>
      <c r="W7" s="169">
        <v>-4.2145203774997579E-2</v>
      </c>
      <c r="X7" s="169">
        <v>-4.0172919846409834E-3</v>
      </c>
      <c r="Y7" s="169">
        <v>4.6678397442896195E-2</v>
      </c>
      <c r="Z7" s="169">
        <v>7.9116208041382391E-2</v>
      </c>
      <c r="AA7" s="30"/>
      <c r="AB7" s="169">
        <v>9.2700564833749943E-2</v>
      </c>
      <c r="AC7" s="169">
        <v>6.6516152812240631E-2</v>
      </c>
      <c r="AD7" s="169">
        <v>0.13329598576243953</v>
      </c>
      <c r="AE7" s="169">
        <v>7.3513405576565799E-2</v>
      </c>
      <c r="AF7" s="169">
        <v>0.10920445103670076</v>
      </c>
      <c r="AG7" s="30"/>
      <c r="AH7" s="169">
        <v>-9.3778555934924263E-2</v>
      </c>
      <c r="AI7" s="169">
        <v>-0.55585694668984598</v>
      </c>
      <c r="AJ7" s="169">
        <v>8.7353190637250264E-2</v>
      </c>
      <c r="AK7" s="169">
        <v>-2.4221015735857363E-2</v>
      </c>
      <c r="AL7" s="169">
        <v>0.13817218420751198</v>
      </c>
      <c r="AM7" s="30"/>
      <c r="AN7" s="169">
        <v>0.10877962219819431</v>
      </c>
      <c r="AO7" s="169">
        <v>7.3884780871109779E-2</v>
      </c>
      <c r="AP7" s="169">
        <v>0.14411576363999631</v>
      </c>
      <c r="AQ7" s="169">
        <v>0.10961564262639634</v>
      </c>
      <c r="AR7" s="169">
        <v>0.1082117712196448</v>
      </c>
      <c r="AS7" s="30"/>
      <c r="AT7" s="169">
        <v>8.1835778600000006E-2</v>
      </c>
      <c r="AU7" s="169">
        <v>3.5528490785666243E-2</v>
      </c>
      <c r="AV7" s="169">
        <v>8.591798885561179E-2</v>
      </c>
      <c r="AW7" s="169">
        <v>9.6000000000000002E-2</v>
      </c>
      <c r="AX7" s="169">
        <v>0.113</v>
      </c>
      <c r="AY7" s="30"/>
      <c r="AZ7" s="169">
        <v>0.13</v>
      </c>
      <c r="BA7" s="169">
        <v>0.13700000000000001</v>
      </c>
      <c r="BB7" s="169">
        <v>0.10199999999999999</v>
      </c>
      <c r="BC7" s="169">
        <v>0.14000000000000001</v>
      </c>
      <c r="BD7" s="169">
        <v>0.14099999999999999</v>
      </c>
      <c r="BE7" s="30"/>
      <c r="BF7" s="169">
        <v>9.9000000000000005E-2</v>
      </c>
      <c r="BG7" s="169">
        <v>5.8000000000000003E-2</v>
      </c>
      <c r="BH7" s="169">
        <v>0.125</v>
      </c>
      <c r="BI7" s="169">
        <v>8.3000000000000004E-2</v>
      </c>
      <c r="BJ7" s="169">
        <v>0.13200000000000001</v>
      </c>
      <c r="BK7" s="30"/>
      <c r="BL7" s="169">
        <v>-1.6E-2</v>
      </c>
      <c r="BM7" s="169">
        <v>-0.44800000000000001</v>
      </c>
      <c r="BN7" s="145">
        <v>0.20599999999999999</v>
      </c>
      <c r="BO7" s="144">
        <v>9.0999999999999998E-2</v>
      </c>
      <c r="BP7" s="144">
        <v>0.13400000000000001</v>
      </c>
      <c r="BQ7" s="30"/>
      <c r="BR7" s="151">
        <v>0.12</v>
      </c>
      <c r="BS7" s="151">
        <v>7.4999999999999997E-2</v>
      </c>
      <c r="BT7" s="151">
        <v>9.4E-2</v>
      </c>
      <c r="BU7" s="151">
        <v>0.20100000000000001</v>
      </c>
      <c r="BV7" s="151">
        <v>0.112</v>
      </c>
      <c r="BW7" s="142"/>
      <c r="BX7" s="130">
        <v>9.9000000000000005E-2</v>
      </c>
      <c r="BY7" s="130">
        <v>3.5999999999999997E-2</v>
      </c>
      <c r="BZ7" s="151">
        <v>0.122</v>
      </c>
      <c r="CA7" s="151">
        <v>8.8999999999999996E-2</v>
      </c>
      <c r="CB7" s="151">
        <v>0.14899999999999999</v>
      </c>
      <c r="CC7" s="78"/>
      <c r="CD7" s="130">
        <v>8.2000000000000003E-2</v>
      </c>
      <c r="CE7" s="130">
        <v>4.3999999999999997E-2</v>
      </c>
      <c r="CF7" s="130">
        <v>9.1999999999999998E-2</v>
      </c>
      <c r="CG7" s="130">
        <v>0.109</v>
      </c>
      <c r="CH7" s="130">
        <v>8.5999999999999993E-2</v>
      </c>
      <c r="CI7" s="143"/>
      <c r="CJ7" s="144">
        <v>8.6999999999999994E-2</v>
      </c>
      <c r="CK7" s="23"/>
      <c r="CL7" s="23"/>
    </row>
    <row r="8" spans="1:90" x14ac:dyDescent="0.2">
      <c r="A8" s="61" t="s">
        <v>140</v>
      </c>
      <c r="B8" s="169">
        <v>0.21557097476991258</v>
      </c>
      <c r="C8" s="30"/>
      <c r="D8" s="169">
        <v>0.19991401251293153</v>
      </c>
      <c r="E8" s="169">
        <v>0.1297049324622595</v>
      </c>
      <c r="F8" s="169">
        <v>0.19295830437171241</v>
      </c>
      <c r="G8" s="169">
        <v>0.22229052784463582</v>
      </c>
      <c r="H8" s="169">
        <v>0.25571863851822085</v>
      </c>
      <c r="I8" s="30"/>
      <c r="J8" s="169">
        <v>0.20638870286175889</v>
      </c>
      <c r="K8" s="169">
        <v>0.16707886850679982</v>
      </c>
      <c r="L8" s="169">
        <v>0.23227020773901497</v>
      </c>
      <c r="M8" s="169">
        <v>0.20538717977806195</v>
      </c>
      <c r="N8" s="169">
        <v>0.22388010038544376</v>
      </c>
      <c r="O8" s="30"/>
      <c r="P8" s="169">
        <v>0.13070558567045648</v>
      </c>
      <c r="Q8" s="169">
        <v>0.23272305796013251</v>
      </c>
      <c r="R8" s="169">
        <v>9.4574582291947665E-2</v>
      </c>
      <c r="S8" s="169">
        <v>0.11068895112117766</v>
      </c>
      <c r="T8" s="169">
        <v>8.3338427390374961E-2</v>
      </c>
      <c r="U8" s="30"/>
      <c r="V8" s="169">
        <v>7.3710236706123658E-2</v>
      </c>
      <c r="W8" s="169">
        <v>1.9771553209363975E-2</v>
      </c>
      <c r="X8" s="169">
        <v>4.7122328797557761E-2</v>
      </c>
      <c r="Y8" s="169">
        <v>9.9578348479073833E-2</v>
      </c>
      <c r="Z8" s="169">
        <v>0.13147003615329395</v>
      </c>
      <c r="AA8" s="30"/>
      <c r="AB8" s="169">
        <v>0.16642136283023304</v>
      </c>
      <c r="AC8" s="169">
        <v>0.13752406025722672</v>
      </c>
      <c r="AD8" s="169">
        <v>0.20521511215763763</v>
      </c>
      <c r="AE8" s="169">
        <v>0.15272029846172652</v>
      </c>
      <c r="AF8" s="169">
        <v>0.18315586368561887</v>
      </c>
      <c r="AG8" s="30"/>
      <c r="AH8" s="169">
        <v>0.18148056830631848</v>
      </c>
      <c r="AI8" s="169">
        <v>0.14096374794531669</v>
      </c>
      <c r="AJ8" s="169">
        <v>0.18017926020995281</v>
      </c>
      <c r="AK8" s="169">
        <v>0.18500045784466926</v>
      </c>
      <c r="AL8" s="169">
        <v>0.22115937825152077</v>
      </c>
      <c r="AM8" s="30"/>
      <c r="AN8" s="169">
        <v>0.20351535591878156</v>
      </c>
      <c r="AO8" s="169">
        <v>0.17472709449643226</v>
      </c>
      <c r="AP8" s="169">
        <v>0.23739827287729023</v>
      </c>
      <c r="AQ8" s="169">
        <v>0.20499799748925551</v>
      </c>
      <c r="AR8" s="169">
        <v>0.19735859597317446</v>
      </c>
      <c r="AS8" s="30"/>
      <c r="AT8" s="169">
        <v>0.18530273965360375</v>
      </c>
      <c r="AU8" s="169">
        <v>0.11401909400189504</v>
      </c>
      <c r="AV8" s="169">
        <v>0.20010356860208997</v>
      </c>
      <c r="AW8" s="169">
        <v>0.19700000000000001</v>
      </c>
      <c r="AX8" s="169">
        <v>0.23499999999999999</v>
      </c>
      <c r="AY8" s="30"/>
      <c r="AZ8" s="169">
        <v>0.23499999999999999</v>
      </c>
      <c r="BA8" s="169">
        <v>0.24199999999999999</v>
      </c>
      <c r="BB8" s="169">
        <v>0.20799999999999999</v>
      </c>
      <c r="BC8" s="169">
        <v>0.24199999999999999</v>
      </c>
      <c r="BD8" s="169">
        <v>0.246</v>
      </c>
      <c r="BE8" s="30"/>
      <c r="BF8" s="169">
        <v>0.20699999999999999</v>
      </c>
      <c r="BG8" s="169">
        <v>0.16900000000000001</v>
      </c>
      <c r="BH8" s="169">
        <v>0.23</v>
      </c>
      <c r="BI8" s="169">
        <v>0.20200000000000001</v>
      </c>
      <c r="BJ8" s="169">
        <v>0.22800000000000001</v>
      </c>
      <c r="BK8" s="30"/>
      <c r="BL8" s="169">
        <v>0.216</v>
      </c>
      <c r="BM8" s="169">
        <v>0.19400000000000001</v>
      </c>
      <c r="BN8" s="145">
        <v>0.28000000000000003</v>
      </c>
      <c r="BO8" s="144">
        <v>0.17799999999999999</v>
      </c>
      <c r="BP8" s="144">
        <v>0.20799999999999999</v>
      </c>
      <c r="BQ8" s="30"/>
      <c r="BR8" s="151">
        <v>0.19700000000000001</v>
      </c>
      <c r="BS8" s="151">
        <v>0.16500000000000001</v>
      </c>
      <c r="BT8" s="151">
        <v>0.16900000000000001</v>
      </c>
      <c r="BU8" s="151">
        <v>0.26100000000000001</v>
      </c>
      <c r="BV8" s="151">
        <v>0.19400000000000001</v>
      </c>
      <c r="BW8" s="142"/>
      <c r="BX8" s="130">
        <v>0.182</v>
      </c>
      <c r="BY8" s="130">
        <v>0.11600000000000001</v>
      </c>
      <c r="BZ8" s="151">
        <v>0.20799999999999999</v>
      </c>
      <c r="CA8" s="151">
        <v>0.17499999999999999</v>
      </c>
      <c r="CB8" s="151">
        <v>0.23100000000000001</v>
      </c>
      <c r="CC8" s="78"/>
      <c r="CD8" s="130">
        <v>0.156</v>
      </c>
      <c r="CE8" s="130">
        <v>0.115</v>
      </c>
      <c r="CF8" s="130">
        <v>0.16800000000000001</v>
      </c>
      <c r="CG8" s="130">
        <v>0.187</v>
      </c>
      <c r="CH8" s="130">
        <v>0.159</v>
      </c>
      <c r="CI8" s="143"/>
      <c r="CJ8" s="144">
        <v>0.157</v>
      </c>
      <c r="CK8" s="23"/>
      <c r="CL8" s="23"/>
    </row>
    <row r="9" spans="1:90" s="133" customFormat="1" x14ac:dyDescent="0.2">
      <c r="A9" s="127" t="s">
        <v>141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 t="s">
        <v>251</v>
      </c>
      <c r="BD9" s="127" t="s">
        <v>251</v>
      </c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5"/>
      <c r="BS9" s="125"/>
      <c r="BT9" s="125"/>
      <c r="BU9" s="125"/>
      <c r="BV9" s="125"/>
      <c r="BW9" s="117"/>
      <c r="BX9" s="125"/>
      <c r="BY9" s="125"/>
      <c r="BZ9" s="125"/>
      <c r="CA9" s="125"/>
      <c r="CB9" s="125"/>
      <c r="CC9" s="126"/>
      <c r="CD9" s="125"/>
      <c r="CE9" s="125"/>
      <c r="CF9" s="125"/>
      <c r="CG9" s="125"/>
      <c r="CH9" s="125"/>
      <c r="CI9" s="126"/>
      <c r="CJ9" s="117"/>
      <c r="CK9" s="132"/>
      <c r="CL9" s="132"/>
    </row>
    <row r="10" spans="1:90" x14ac:dyDescent="0.2">
      <c r="A10" s="61" t="s">
        <v>142</v>
      </c>
      <c r="B10" s="170">
        <v>1.6167990476324161</v>
      </c>
      <c r="C10" s="30"/>
      <c r="D10" s="170">
        <v>1.3660754146592595</v>
      </c>
      <c r="E10" s="170">
        <v>1.3660754146592595</v>
      </c>
      <c r="F10" s="170">
        <v>1.5490754788332859</v>
      </c>
      <c r="G10" s="170">
        <v>1.5603202861534131</v>
      </c>
      <c r="H10" s="170">
        <v>1.9529488958456842</v>
      </c>
      <c r="I10" s="30"/>
      <c r="J10" s="170">
        <v>1.4891923474567299</v>
      </c>
      <c r="K10" s="170">
        <v>1.4891923474567299</v>
      </c>
      <c r="L10" s="170">
        <v>1.4252005179030032</v>
      </c>
      <c r="M10" s="170">
        <v>1.5747553027934313</v>
      </c>
      <c r="N10" s="170">
        <v>1.4177677267805111</v>
      </c>
      <c r="O10" s="30"/>
      <c r="P10" s="170">
        <v>1.1674037255285192</v>
      </c>
      <c r="Q10" s="170">
        <v>1.1674037255285192</v>
      </c>
      <c r="R10" s="170">
        <v>0.97641264246865378</v>
      </c>
      <c r="S10" s="170">
        <v>0.9884523970956729</v>
      </c>
      <c r="T10" s="170">
        <v>1.2363078682061335</v>
      </c>
      <c r="U10" s="30"/>
      <c r="V10" s="170">
        <v>1.0503554769171808</v>
      </c>
      <c r="W10" s="170">
        <v>1.0503554769171808</v>
      </c>
      <c r="X10" s="170">
        <v>1.0207397042029767</v>
      </c>
      <c r="Y10" s="170">
        <v>1.1602363271771676</v>
      </c>
      <c r="Z10" s="170">
        <v>1.0452445112498734</v>
      </c>
      <c r="AA10" s="30"/>
      <c r="AB10" s="170">
        <v>1.0614456702311741</v>
      </c>
      <c r="AC10" s="170">
        <v>1.0614456702311741</v>
      </c>
      <c r="AD10" s="170">
        <v>1.1454705923045034</v>
      </c>
      <c r="AE10" s="170">
        <v>1.1002922265292581</v>
      </c>
      <c r="AF10" s="170">
        <v>1.2502257800092569</v>
      </c>
      <c r="AG10" s="30"/>
      <c r="AH10" s="170">
        <v>1.2059206725554765</v>
      </c>
      <c r="AI10" s="170">
        <v>1.2059206725554765</v>
      </c>
      <c r="AJ10" s="170">
        <v>1.2470715764685572</v>
      </c>
      <c r="AK10" s="170">
        <v>1.4238526064904904</v>
      </c>
      <c r="AL10" s="170">
        <v>1.4881795535024005</v>
      </c>
      <c r="AM10" s="30"/>
      <c r="AN10" s="170">
        <v>1.3907362555510625</v>
      </c>
      <c r="AO10" s="170">
        <v>1.3907362555510625</v>
      </c>
      <c r="AP10" s="170">
        <v>1.3452516261598249</v>
      </c>
      <c r="AQ10" s="170">
        <v>1.3422749648879564</v>
      </c>
      <c r="AR10" s="170">
        <v>1.2040551691833887</v>
      </c>
      <c r="AS10" s="30"/>
      <c r="AT10" s="170">
        <v>1.4414227003419877</v>
      </c>
      <c r="AU10" s="170">
        <v>1.4414227003419877</v>
      </c>
      <c r="AV10" s="170">
        <v>1.5480029178058545</v>
      </c>
      <c r="AW10" s="170">
        <v>1.6</v>
      </c>
      <c r="AX10" s="170">
        <v>1.6</v>
      </c>
      <c r="AY10" s="30"/>
      <c r="AZ10" s="170">
        <v>1.5</v>
      </c>
      <c r="BA10" s="170">
        <v>1.5</v>
      </c>
      <c r="BB10" s="170">
        <v>1.4</v>
      </c>
      <c r="BC10" s="170">
        <v>1.5</v>
      </c>
      <c r="BD10" s="170">
        <v>1.5</v>
      </c>
      <c r="BE10" s="30"/>
      <c r="BF10" s="170">
        <v>1.7</v>
      </c>
      <c r="BG10" s="170">
        <v>1.7</v>
      </c>
      <c r="BH10" s="170">
        <v>2.2000000000000002</v>
      </c>
      <c r="BI10" s="170">
        <v>2.1</v>
      </c>
      <c r="BJ10" s="170">
        <v>2.2999999999999998</v>
      </c>
      <c r="BK10" s="30"/>
      <c r="BL10" s="170">
        <v>2</v>
      </c>
      <c r="BM10" s="170">
        <v>2</v>
      </c>
      <c r="BN10" s="74">
        <v>3.2</v>
      </c>
      <c r="BO10" s="61">
        <v>2.2000000000000002</v>
      </c>
      <c r="BP10" s="61">
        <v>2.6</v>
      </c>
      <c r="BQ10" s="158"/>
      <c r="BR10" s="167">
        <v>2</v>
      </c>
      <c r="BS10" s="167">
        <v>2</v>
      </c>
      <c r="BT10" s="83">
        <v>2.1</v>
      </c>
      <c r="BU10" s="83">
        <v>1.9</v>
      </c>
      <c r="BV10" s="83">
        <v>2.1</v>
      </c>
      <c r="BW10" s="37"/>
      <c r="BX10" s="83">
        <v>1.7</v>
      </c>
      <c r="BY10" s="83">
        <v>1.7</v>
      </c>
      <c r="BZ10" s="83">
        <v>2.2999999999999998</v>
      </c>
      <c r="CA10" s="83">
        <v>1.8</v>
      </c>
      <c r="CB10" s="83">
        <v>2.1</v>
      </c>
      <c r="CC10" s="78"/>
      <c r="CD10" s="83">
        <v>1.8</v>
      </c>
      <c r="CE10" s="83">
        <v>1.8</v>
      </c>
      <c r="CF10" s="83">
        <v>2.4</v>
      </c>
      <c r="CG10" s="83">
        <v>2.2000000000000002</v>
      </c>
      <c r="CH10" s="83">
        <v>2.4</v>
      </c>
      <c r="CI10" s="78"/>
      <c r="CJ10" s="135">
        <v>2.1</v>
      </c>
      <c r="CK10" s="23"/>
      <c r="CL10" s="23"/>
    </row>
    <row r="11" spans="1:90" x14ac:dyDescent="0.2">
      <c r="A11" s="61" t="s">
        <v>143</v>
      </c>
      <c r="B11" s="171">
        <v>0.73289223041194407</v>
      </c>
      <c r="C11" s="30"/>
      <c r="D11" s="171">
        <v>0.72039564873463346</v>
      </c>
      <c r="E11" s="171">
        <v>0.72039564873463346</v>
      </c>
      <c r="F11" s="171">
        <v>0.76920681316361883</v>
      </c>
      <c r="G11" s="171">
        <v>0.76798941945384658</v>
      </c>
      <c r="H11" s="171">
        <v>0.83795113039322811</v>
      </c>
      <c r="I11" s="30"/>
      <c r="J11" s="171">
        <v>0.80301549370589709</v>
      </c>
      <c r="K11" s="171">
        <v>0.80301549370589709</v>
      </c>
      <c r="L11" s="171">
        <v>0.78407677786116781</v>
      </c>
      <c r="M11" s="171">
        <v>0.76984648375212572</v>
      </c>
      <c r="N11" s="171">
        <v>0.7480298488101309</v>
      </c>
      <c r="O11" s="30"/>
      <c r="P11" s="171">
        <v>0.71357463731033233</v>
      </c>
      <c r="Q11" s="171">
        <v>0.71357463731033233</v>
      </c>
      <c r="R11" s="171">
        <v>0.6836268669393859</v>
      </c>
      <c r="S11" s="171">
        <v>0.68093386429349934</v>
      </c>
      <c r="T11" s="171">
        <v>0.70534598337668264</v>
      </c>
      <c r="U11" s="30"/>
      <c r="V11" s="171">
        <v>0.69710629049263395</v>
      </c>
      <c r="W11" s="171">
        <v>0.69710629049263395</v>
      </c>
      <c r="X11" s="171">
        <v>0.70184462258907221</v>
      </c>
      <c r="Y11" s="171">
        <v>0.7361883126840304</v>
      </c>
      <c r="Z11" s="171">
        <v>0.68572093224744413</v>
      </c>
      <c r="AA11" s="30"/>
      <c r="AB11" s="171">
        <v>0.67965178816166838</v>
      </c>
      <c r="AC11" s="171">
        <v>0.67965178816166838</v>
      </c>
      <c r="AD11" s="171">
        <v>0.65655615548007307</v>
      </c>
      <c r="AE11" s="171">
        <v>0.63632208434091964</v>
      </c>
      <c r="AF11" s="171">
        <v>0.62063951550592256</v>
      </c>
      <c r="AG11" s="30"/>
      <c r="AH11" s="171">
        <v>0.60154664157763227</v>
      </c>
      <c r="AI11" s="171">
        <v>0.60154664157763227</v>
      </c>
      <c r="AJ11" s="171">
        <v>0.64474281808352596</v>
      </c>
      <c r="AK11" s="171">
        <v>0.64310880727601238</v>
      </c>
      <c r="AL11" s="171">
        <v>0.65807289362813137</v>
      </c>
      <c r="AM11" s="30"/>
      <c r="AN11" s="171">
        <v>0.65062872554027462</v>
      </c>
      <c r="AO11" s="171">
        <v>0.65062872554027462</v>
      </c>
      <c r="AP11" s="171">
        <v>0.66980178509068977</v>
      </c>
      <c r="AQ11" s="171">
        <v>0.65858841788621902</v>
      </c>
      <c r="AR11" s="171">
        <v>0.65192722419958349</v>
      </c>
      <c r="AS11" s="30"/>
      <c r="AT11" s="171">
        <v>0.65325272425895531</v>
      </c>
      <c r="AU11" s="171">
        <v>0.65325272425895531</v>
      </c>
      <c r="AV11" s="171">
        <v>0.66047478651518687</v>
      </c>
      <c r="AW11" s="171">
        <v>0.66500000000000004</v>
      </c>
      <c r="AX11" s="171">
        <v>0.66</v>
      </c>
      <c r="AY11" s="30"/>
      <c r="AZ11" s="171">
        <v>0.63400000000000001</v>
      </c>
      <c r="BA11" s="171">
        <v>0.63400000000000001</v>
      </c>
      <c r="BB11" s="171">
        <v>0.63900000000000001</v>
      </c>
      <c r="BC11" s="171">
        <v>0.64100000000000001</v>
      </c>
      <c r="BD11" s="171">
        <v>0.64300000000000002</v>
      </c>
      <c r="BE11" s="30"/>
      <c r="BF11" s="171">
        <v>0.7</v>
      </c>
      <c r="BG11" s="171">
        <v>0.7</v>
      </c>
      <c r="BH11" s="171">
        <v>0.67600000000000005</v>
      </c>
      <c r="BI11" s="171">
        <v>0.67600000000000005</v>
      </c>
      <c r="BJ11" s="171">
        <v>0.68440000000000001</v>
      </c>
      <c r="BK11" s="30"/>
      <c r="BL11" s="169">
        <v>0.7</v>
      </c>
      <c r="BM11" s="169">
        <v>0.7</v>
      </c>
      <c r="BN11" s="145">
        <v>0.8</v>
      </c>
      <c r="BO11" s="151">
        <v>0.8</v>
      </c>
      <c r="BP11" s="151">
        <v>0.83399999999999996</v>
      </c>
      <c r="BQ11" s="159"/>
      <c r="BR11" s="151">
        <v>0.84099999999999997</v>
      </c>
      <c r="BS11" s="151">
        <v>0.84099999999999997</v>
      </c>
      <c r="BT11" s="151">
        <v>0.86799999999999999</v>
      </c>
      <c r="BU11" s="151">
        <v>0.90300000000000002</v>
      </c>
      <c r="BV11" s="151">
        <v>0.93899999999999995</v>
      </c>
      <c r="BW11" s="142"/>
      <c r="BX11" s="130">
        <v>0.92900000000000005</v>
      </c>
      <c r="BY11" s="130">
        <v>0.92900000000000005</v>
      </c>
      <c r="BZ11" s="151">
        <v>0.97199999999999998</v>
      </c>
      <c r="CA11" s="151">
        <v>0.98399999999999999</v>
      </c>
      <c r="CB11" s="151">
        <v>1.008</v>
      </c>
      <c r="CC11" s="78"/>
      <c r="CD11" s="130">
        <v>0.99099999999999999</v>
      </c>
      <c r="CE11" s="130">
        <v>0.99099999999999999</v>
      </c>
      <c r="CF11" s="130">
        <v>1.0660000000000001</v>
      </c>
      <c r="CG11" s="130">
        <v>1.06</v>
      </c>
      <c r="CH11" s="130">
        <v>1.0720000000000001</v>
      </c>
      <c r="CI11" s="143"/>
      <c r="CJ11" s="144">
        <v>1.0660000000000001</v>
      </c>
      <c r="CK11" s="23"/>
      <c r="CL11" s="23"/>
    </row>
    <row r="12" spans="1:90" x14ac:dyDescent="0.2">
      <c r="A12" s="61" t="s">
        <v>144</v>
      </c>
      <c r="B12" s="169">
        <v>0.50304155371338022</v>
      </c>
      <c r="C12" s="30"/>
      <c r="D12" s="169">
        <v>0.55527037847980443</v>
      </c>
      <c r="E12" s="169">
        <v>0.55527037847980443</v>
      </c>
      <c r="F12" s="169">
        <v>0.52226117473475731</v>
      </c>
      <c r="G12" s="169">
        <v>0.50652382177366806</v>
      </c>
      <c r="H12" s="169">
        <v>0.49375813106899458</v>
      </c>
      <c r="I12" s="30"/>
      <c r="J12" s="169">
        <v>0.58617414532277701</v>
      </c>
      <c r="K12" s="169">
        <v>0.58617414532277701</v>
      </c>
      <c r="L12" s="169">
        <v>0.52127772079743606</v>
      </c>
      <c r="M12" s="169">
        <v>0.51306896968949056</v>
      </c>
      <c r="N12" s="169">
        <v>0.5240120057507357</v>
      </c>
      <c r="O12" s="30"/>
      <c r="P12" s="169">
        <v>0.6052338340783624</v>
      </c>
      <c r="Q12" s="169">
        <v>0.6052338340783624</v>
      </c>
      <c r="R12" s="169">
        <v>0.56668714478287641</v>
      </c>
      <c r="S12" s="169">
        <v>0.55904854470991849</v>
      </c>
      <c r="T12" s="169">
        <v>0.53690222857888903</v>
      </c>
      <c r="U12" s="30"/>
      <c r="V12" s="169">
        <v>0.56868911241605846</v>
      </c>
      <c r="W12" s="169">
        <v>0.56868911241605846</v>
      </c>
      <c r="X12" s="169">
        <v>0.53471249209844307</v>
      </c>
      <c r="Y12" s="169">
        <v>0.52374723403527279</v>
      </c>
      <c r="Z12" s="169">
        <v>0.56490644867802242</v>
      </c>
      <c r="AA12" s="30"/>
      <c r="AB12" s="169">
        <v>0.56136315102488399</v>
      </c>
      <c r="AC12" s="169">
        <v>0.56136315102488399</v>
      </c>
      <c r="AD12" s="169">
        <v>0.56701782467741468</v>
      </c>
      <c r="AE12" s="169">
        <v>0.5514052275451895</v>
      </c>
      <c r="AF12" s="169">
        <v>0.56259266165389255</v>
      </c>
      <c r="AG12" s="30"/>
      <c r="AH12" s="169">
        <v>0.56191324797975817</v>
      </c>
      <c r="AI12" s="169">
        <v>0.56191324797975817</v>
      </c>
      <c r="AJ12" s="169">
        <v>0.52400804387807554</v>
      </c>
      <c r="AK12" s="169">
        <v>0.51189944653126529</v>
      </c>
      <c r="AL12" s="169">
        <v>0.50277580960211998</v>
      </c>
      <c r="AM12" s="30"/>
      <c r="AN12" s="169">
        <v>0.52868591487466732</v>
      </c>
      <c r="AO12" s="169">
        <v>0.52868591487466732</v>
      </c>
      <c r="AP12" s="169">
        <v>0.50416452014265878</v>
      </c>
      <c r="AQ12" s="169">
        <v>0.51307236440261628</v>
      </c>
      <c r="AR12" s="169">
        <v>0.4908401939231099</v>
      </c>
      <c r="AS12" s="30"/>
      <c r="AT12" s="169">
        <v>0.49778581291062673</v>
      </c>
      <c r="AU12" s="169">
        <v>0.49778581291062673</v>
      </c>
      <c r="AV12" s="169">
        <v>0.49462013512253333</v>
      </c>
      <c r="AW12" s="169">
        <v>0.47899999999999998</v>
      </c>
      <c r="AX12" s="169">
        <v>0.47799999999999998</v>
      </c>
      <c r="AY12" s="30"/>
      <c r="AZ12" s="169">
        <v>0.50600000000000001</v>
      </c>
      <c r="BA12" s="169">
        <v>0.50600000000000001</v>
      </c>
      <c r="BB12" s="169">
        <v>0.46899999999999997</v>
      </c>
      <c r="BC12" s="169">
        <v>0.46600000000000003</v>
      </c>
      <c r="BD12" s="169">
        <v>0.46700000000000003</v>
      </c>
      <c r="BE12" s="30"/>
      <c r="BF12" s="169">
        <v>0.5</v>
      </c>
      <c r="BG12" s="169">
        <v>0.5</v>
      </c>
      <c r="BH12" s="169">
        <v>0.45700000000000002</v>
      </c>
      <c r="BI12" s="169">
        <v>0.46300000000000002</v>
      </c>
      <c r="BJ12" s="169">
        <v>0.45600000000000002</v>
      </c>
      <c r="BK12" s="30"/>
      <c r="BL12" s="169">
        <v>0.5</v>
      </c>
      <c r="BM12" s="169">
        <v>0.5</v>
      </c>
      <c r="BN12" s="145">
        <v>0.4</v>
      </c>
      <c r="BO12" s="151">
        <v>0.4</v>
      </c>
      <c r="BP12" s="151">
        <v>0.36099999999999999</v>
      </c>
      <c r="BQ12" s="159"/>
      <c r="BR12" s="151">
        <v>0.33400000000000002</v>
      </c>
      <c r="BS12" s="151">
        <v>0.33400000000000002</v>
      </c>
      <c r="BT12" s="151">
        <v>0.32</v>
      </c>
      <c r="BU12" s="151">
        <v>0.30099999999999999</v>
      </c>
      <c r="BV12" s="151">
        <v>0.27800000000000002</v>
      </c>
      <c r="BW12" s="142"/>
      <c r="BX12" s="131">
        <v>0.29599999999999999</v>
      </c>
      <c r="BY12" s="131">
        <v>0.29599999999999999</v>
      </c>
      <c r="BZ12" s="151">
        <v>0.26800000000000002</v>
      </c>
      <c r="CA12" s="151">
        <v>0.25</v>
      </c>
      <c r="CB12" s="151">
        <v>0.23599999999999999</v>
      </c>
      <c r="CC12" s="81"/>
      <c r="CD12" s="131">
        <v>0.25700000000000001</v>
      </c>
      <c r="CE12" s="131">
        <v>0.25700000000000001</v>
      </c>
      <c r="CF12" s="131">
        <v>0.23400000000000001</v>
      </c>
      <c r="CG12" s="131">
        <v>0.249</v>
      </c>
      <c r="CH12" s="131">
        <v>0.23599999999999999</v>
      </c>
      <c r="CI12" s="143"/>
      <c r="CJ12" s="145">
        <v>0.26</v>
      </c>
      <c r="CK12" s="23"/>
      <c r="CL12" s="23"/>
    </row>
    <row r="13" spans="1:90" x14ac:dyDescent="0.2">
      <c r="A13" s="61" t="s">
        <v>145</v>
      </c>
      <c r="B13" s="190">
        <v>0.52777335034994521</v>
      </c>
      <c r="C13" s="37"/>
      <c r="D13" s="190">
        <v>0.48193580307315087</v>
      </c>
      <c r="E13" s="190">
        <v>0.48193580307315087</v>
      </c>
      <c r="F13" s="190">
        <v>-0.12243197928864413</v>
      </c>
      <c r="G13" s="190">
        <v>8.1320839559405209E-2</v>
      </c>
      <c r="H13" s="190">
        <v>0.26582101207193432</v>
      </c>
      <c r="I13" s="37"/>
      <c r="J13" s="190">
        <v>0.46288671018683047</v>
      </c>
      <c r="K13" s="190">
        <v>0.46288671018683047</v>
      </c>
      <c r="L13" s="190">
        <v>2.3716951930891492E-2</v>
      </c>
      <c r="M13" s="190">
        <v>0.39093837991526376</v>
      </c>
      <c r="N13" s="190">
        <v>0.85330599442610511</v>
      </c>
      <c r="O13" s="37"/>
      <c r="P13" s="190">
        <v>0.8476494615139597</v>
      </c>
      <c r="Q13" s="190">
        <v>0.8476494615139597</v>
      </c>
      <c r="R13" s="190">
        <v>0.48326132885355039</v>
      </c>
      <c r="S13" s="190">
        <v>1.7053839393730275</v>
      </c>
      <c r="T13" s="190">
        <v>2.8272330739052172</v>
      </c>
      <c r="U13" s="37"/>
      <c r="V13" s="190">
        <v>1.7293857550966354</v>
      </c>
      <c r="W13" s="190">
        <v>1.7293857550966354</v>
      </c>
      <c r="X13" s="190">
        <v>-0.19134685817920299</v>
      </c>
      <c r="Y13" s="190">
        <v>-0.30080333082159416</v>
      </c>
      <c r="Z13" s="190">
        <v>0.75836542118638228</v>
      </c>
      <c r="AA13" s="37"/>
      <c r="AB13" s="190">
        <v>0.77030386646765669</v>
      </c>
      <c r="AC13" s="190">
        <v>0.77030386646765669</v>
      </c>
      <c r="AD13" s="190">
        <v>0.31129503461545477</v>
      </c>
      <c r="AE13" s="190">
        <v>1.0628372663439134</v>
      </c>
      <c r="AF13" s="190">
        <v>1.6680004256412777</v>
      </c>
      <c r="AG13" s="37"/>
      <c r="AH13" s="190">
        <v>1.9536229715823157</v>
      </c>
      <c r="AI13" s="190">
        <v>1.9536229715823157</v>
      </c>
      <c r="AJ13" s="190">
        <v>1.373874139501061</v>
      </c>
      <c r="AK13" s="190">
        <v>1.6002211351264772</v>
      </c>
      <c r="AL13" s="190">
        <v>2.0898220100292884</v>
      </c>
      <c r="AM13" s="191"/>
      <c r="AN13" s="190">
        <v>1.9884694521971193</v>
      </c>
      <c r="AO13" s="190">
        <v>1.9884694521971193</v>
      </c>
      <c r="AP13" s="190">
        <v>1.6401854247108902</v>
      </c>
      <c r="AQ13" s="190">
        <v>2.0322080901433512</v>
      </c>
      <c r="AR13" s="190">
        <v>2.5818111735823219</v>
      </c>
      <c r="AS13" s="191"/>
      <c r="AT13" s="190">
        <v>2.4052695163605655</v>
      </c>
      <c r="AU13" s="190">
        <v>2.4052695163605655</v>
      </c>
      <c r="AV13" s="190">
        <v>1.6763139578054338</v>
      </c>
      <c r="AW13" s="190">
        <v>1.8</v>
      </c>
      <c r="AX13" s="190">
        <v>2</v>
      </c>
      <c r="AY13" s="191"/>
      <c r="AZ13" s="190">
        <v>2.1</v>
      </c>
      <c r="BA13" s="190">
        <v>2.1</v>
      </c>
      <c r="BB13" s="190">
        <v>2.1</v>
      </c>
      <c r="BC13" s="190">
        <v>2.1</v>
      </c>
      <c r="BD13" s="190">
        <v>2.4</v>
      </c>
      <c r="BE13" s="191"/>
      <c r="BF13" s="190">
        <v>1.9</v>
      </c>
      <c r="BG13" s="190">
        <v>1.9</v>
      </c>
      <c r="BH13" s="190">
        <v>1.8</v>
      </c>
      <c r="BI13" s="190">
        <v>1.7</v>
      </c>
      <c r="BJ13" s="190">
        <v>1.8</v>
      </c>
      <c r="BK13" s="191"/>
      <c r="BL13" s="190">
        <v>1.8</v>
      </c>
      <c r="BM13" s="190">
        <v>1.8</v>
      </c>
      <c r="BN13" s="190">
        <v>0.8</v>
      </c>
      <c r="BO13" s="192">
        <v>0.8</v>
      </c>
      <c r="BP13" s="192">
        <v>0.7</v>
      </c>
      <c r="BQ13" s="193"/>
      <c r="BR13" s="192">
        <v>0.5</v>
      </c>
      <c r="BS13" s="192">
        <v>0.5</v>
      </c>
      <c r="BT13" s="192">
        <v>0.2</v>
      </c>
      <c r="BU13" s="192">
        <v>-0.18</v>
      </c>
      <c r="BV13" s="192">
        <v>-0.4</v>
      </c>
      <c r="BW13" s="191"/>
      <c r="BX13" s="194">
        <v>-0.6</v>
      </c>
      <c r="BY13" s="194">
        <v>-0.6</v>
      </c>
      <c r="BZ13" s="192">
        <v>-0.6</v>
      </c>
      <c r="CA13" s="192">
        <v>-0.9</v>
      </c>
      <c r="CB13" s="192">
        <v>-0.8</v>
      </c>
      <c r="CC13" s="195"/>
      <c r="CD13" s="194">
        <v>-0.9</v>
      </c>
      <c r="CE13" s="194">
        <v>-0.9</v>
      </c>
      <c r="CF13" s="194">
        <v>-1.3</v>
      </c>
      <c r="CG13" s="194">
        <v>-1.3</v>
      </c>
      <c r="CH13" s="194">
        <v>-4.7</v>
      </c>
      <c r="CI13" s="195"/>
      <c r="CJ13" s="192">
        <v>-1.2</v>
      </c>
      <c r="CK13" s="23"/>
      <c r="CL13" s="23"/>
    </row>
    <row r="14" spans="1:90" s="134" customFormat="1" x14ac:dyDescent="0.2">
      <c r="A14" s="127" t="s">
        <v>146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 t="s">
        <v>251</v>
      </c>
      <c r="BD14" s="127" t="s">
        <v>251</v>
      </c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90"/>
      <c r="BX14" s="125"/>
      <c r="BY14" s="125"/>
      <c r="BZ14" s="127"/>
      <c r="CA14" s="127"/>
      <c r="CB14" s="127"/>
      <c r="CC14" s="129"/>
      <c r="CD14" s="125"/>
      <c r="CE14" s="125"/>
      <c r="CF14" s="125"/>
      <c r="CG14" s="125"/>
      <c r="CH14" s="125"/>
      <c r="CI14" s="128"/>
      <c r="CJ14" s="127"/>
      <c r="CK14" s="40"/>
      <c r="CL14" s="40"/>
    </row>
    <row r="15" spans="1:90" x14ac:dyDescent="0.2">
      <c r="A15" s="61" t="s">
        <v>147</v>
      </c>
      <c r="B15" s="74">
        <v>68</v>
      </c>
      <c r="C15" s="30"/>
      <c r="D15" s="74">
        <v>66</v>
      </c>
      <c r="E15" s="74">
        <v>62</v>
      </c>
      <c r="F15" s="74">
        <v>72</v>
      </c>
      <c r="G15" s="74">
        <v>75</v>
      </c>
      <c r="H15" s="74">
        <v>73</v>
      </c>
      <c r="I15" s="30"/>
      <c r="J15" s="74">
        <v>68</v>
      </c>
      <c r="K15" s="74">
        <v>64</v>
      </c>
      <c r="L15" s="74">
        <v>70</v>
      </c>
      <c r="M15" s="74">
        <v>74</v>
      </c>
      <c r="N15" s="74">
        <v>71</v>
      </c>
      <c r="O15" s="30"/>
      <c r="P15" s="74">
        <v>49</v>
      </c>
      <c r="Q15" s="74">
        <v>48</v>
      </c>
      <c r="R15" s="74">
        <v>44</v>
      </c>
      <c r="S15" s="74">
        <v>45</v>
      </c>
      <c r="T15" s="74">
        <v>40</v>
      </c>
      <c r="U15" s="30"/>
      <c r="V15" s="74">
        <v>58</v>
      </c>
      <c r="W15" s="74">
        <v>59</v>
      </c>
      <c r="X15" s="74">
        <v>44</v>
      </c>
      <c r="Y15" s="74">
        <v>45</v>
      </c>
      <c r="Z15" s="74">
        <v>45</v>
      </c>
      <c r="AA15" s="30"/>
      <c r="AB15" s="74">
        <v>52</v>
      </c>
      <c r="AC15" s="74">
        <v>47</v>
      </c>
      <c r="AD15" s="74">
        <v>43</v>
      </c>
      <c r="AE15" s="74">
        <v>47</v>
      </c>
      <c r="AF15" s="74">
        <v>53</v>
      </c>
      <c r="AG15" s="30"/>
      <c r="AH15" s="74">
        <v>49</v>
      </c>
      <c r="AI15" s="74">
        <v>47</v>
      </c>
      <c r="AJ15" s="74">
        <v>47</v>
      </c>
      <c r="AK15" s="74">
        <v>51</v>
      </c>
      <c r="AL15" s="74">
        <v>54</v>
      </c>
      <c r="AM15" s="30"/>
      <c r="AN15" s="74">
        <v>51</v>
      </c>
      <c r="AO15" s="74">
        <v>50</v>
      </c>
      <c r="AP15" s="74">
        <v>50</v>
      </c>
      <c r="AQ15" s="74">
        <v>50</v>
      </c>
      <c r="AR15" s="74">
        <v>47</v>
      </c>
      <c r="AS15" s="30"/>
      <c r="AT15" s="74">
        <v>59</v>
      </c>
      <c r="AU15" s="74">
        <v>56</v>
      </c>
      <c r="AV15" s="74">
        <v>53</v>
      </c>
      <c r="AW15" s="74">
        <v>54</v>
      </c>
      <c r="AX15" s="74">
        <v>58</v>
      </c>
      <c r="AY15" s="30"/>
      <c r="AZ15" s="74">
        <v>59</v>
      </c>
      <c r="BA15" s="74">
        <v>55</v>
      </c>
      <c r="BB15" s="74">
        <v>53</v>
      </c>
      <c r="BC15" s="74">
        <v>54</v>
      </c>
      <c r="BD15" s="74">
        <v>63</v>
      </c>
      <c r="BE15" s="30"/>
      <c r="BF15" s="74">
        <v>57</v>
      </c>
      <c r="BG15" s="74">
        <v>54</v>
      </c>
      <c r="BH15" s="74">
        <v>57</v>
      </c>
      <c r="BI15" s="74">
        <v>55</v>
      </c>
      <c r="BJ15" s="74">
        <v>55</v>
      </c>
      <c r="BK15" s="30"/>
      <c r="BL15" s="74">
        <v>64</v>
      </c>
      <c r="BM15" s="74">
        <v>59</v>
      </c>
      <c r="BN15" s="74">
        <v>58</v>
      </c>
      <c r="BO15" s="61">
        <v>63</v>
      </c>
      <c r="BP15" s="61">
        <v>59</v>
      </c>
      <c r="BQ15" s="30"/>
      <c r="BR15" s="61">
        <v>57</v>
      </c>
      <c r="BS15" s="61">
        <v>56</v>
      </c>
      <c r="BT15" s="61">
        <v>56</v>
      </c>
      <c r="BU15" s="61">
        <v>56</v>
      </c>
      <c r="BV15" s="61">
        <v>53</v>
      </c>
      <c r="BW15" s="30"/>
      <c r="BX15" s="64">
        <v>54</v>
      </c>
      <c r="BY15" s="64">
        <v>51</v>
      </c>
      <c r="BZ15" s="61">
        <v>56</v>
      </c>
      <c r="CA15" s="61">
        <v>60</v>
      </c>
      <c r="CB15" s="61">
        <v>56</v>
      </c>
      <c r="CC15" s="80"/>
      <c r="CD15" s="64">
        <v>45</v>
      </c>
      <c r="CE15" s="64">
        <v>45</v>
      </c>
      <c r="CF15" s="64">
        <v>45</v>
      </c>
      <c r="CG15" s="64">
        <v>45</v>
      </c>
      <c r="CH15" s="64">
        <v>39</v>
      </c>
      <c r="CI15" s="78"/>
      <c r="CJ15" s="38">
        <v>37</v>
      </c>
      <c r="CK15" s="23"/>
      <c r="CL15" s="23"/>
    </row>
    <row r="16" spans="1:90" s="24" customFormat="1" x14ac:dyDescent="0.2">
      <c r="A16" s="61" t="s">
        <v>148</v>
      </c>
      <c r="B16" s="74">
        <v>58</v>
      </c>
      <c r="C16" s="30"/>
      <c r="D16" s="74">
        <v>69</v>
      </c>
      <c r="E16" s="74">
        <v>64</v>
      </c>
      <c r="F16" s="74">
        <v>55</v>
      </c>
      <c r="G16" s="74">
        <v>64</v>
      </c>
      <c r="H16" s="74">
        <v>55</v>
      </c>
      <c r="I16" s="30"/>
      <c r="J16" s="74">
        <v>61</v>
      </c>
      <c r="K16" s="74">
        <v>58</v>
      </c>
      <c r="L16" s="74">
        <v>55</v>
      </c>
      <c r="M16" s="74">
        <v>56</v>
      </c>
      <c r="N16" s="74">
        <v>52</v>
      </c>
      <c r="O16" s="30"/>
      <c r="P16" s="74">
        <v>43</v>
      </c>
      <c r="Q16" s="74">
        <v>49</v>
      </c>
      <c r="R16" s="74">
        <v>37</v>
      </c>
      <c r="S16" s="74">
        <v>44</v>
      </c>
      <c r="T16" s="74">
        <v>35</v>
      </c>
      <c r="U16" s="30"/>
      <c r="V16" s="74">
        <v>75</v>
      </c>
      <c r="W16" s="74">
        <v>61</v>
      </c>
      <c r="X16" s="74">
        <v>62</v>
      </c>
      <c r="Y16" s="74">
        <v>72</v>
      </c>
      <c r="Z16" s="74">
        <v>58</v>
      </c>
      <c r="AA16" s="30"/>
      <c r="AB16" s="74">
        <v>83</v>
      </c>
      <c r="AC16" s="74">
        <v>72</v>
      </c>
      <c r="AD16" s="74">
        <v>72</v>
      </c>
      <c r="AE16" s="74">
        <v>67</v>
      </c>
      <c r="AF16" s="74">
        <v>54</v>
      </c>
      <c r="AG16" s="30"/>
      <c r="AH16" s="74">
        <v>59</v>
      </c>
      <c r="AI16" s="74">
        <v>55</v>
      </c>
      <c r="AJ16" s="74">
        <v>60</v>
      </c>
      <c r="AK16" s="74">
        <v>68</v>
      </c>
      <c r="AL16" s="74">
        <v>52</v>
      </c>
      <c r="AM16" s="30"/>
      <c r="AN16" s="74">
        <v>74</v>
      </c>
      <c r="AO16" s="74">
        <v>70</v>
      </c>
      <c r="AP16" s="74">
        <v>80</v>
      </c>
      <c r="AQ16" s="74">
        <v>77</v>
      </c>
      <c r="AR16" s="74">
        <v>57</v>
      </c>
      <c r="AS16" s="30"/>
      <c r="AT16" s="74">
        <v>95</v>
      </c>
      <c r="AU16" s="74">
        <v>86</v>
      </c>
      <c r="AV16" s="74">
        <v>69</v>
      </c>
      <c r="AW16" s="74">
        <v>68</v>
      </c>
      <c r="AX16" s="74">
        <v>62</v>
      </c>
      <c r="AY16" s="30"/>
      <c r="AZ16" s="74">
        <v>78</v>
      </c>
      <c r="BA16" s="74">
        <v>70</v>
      </c>
      <c r="BB16" s="74">
        <v>48</v>
      </c>
      <c r="BC16" s="74">
        <v>51</v>
      </c>
      <c r="BD16" s="74">
        <v>56</v>
      </c>
      <c r="BE16" s="30"/>
      <c r="BF16" s="74">
        <v>56</v>
      </c>
      <c r="BG16" s="74">
        <v>54</v>
      </c>
      <c r="BH16" s="74">
        <v>47</v>
      </c>
      <c r="BI16" s="74">
        <v>49</v>
      </c>
      <c r="BJ16" s="74">
        <v>45</v>
      </c>
      <c r="BK16" s="30"/>
      <c r="BL16" s="74">
        <v>63</v>
      </c>
      <c r="BM16" s="74">
        <v>58</v>
      </c>
      <c r="BN16" s="74">
        <v>60</v>
      </c>
      <c r="BO16" s="61">
        <v>70</v>
      </c>
      <c r="BP16" s="61">
        <v>55</v>
      </c>
      <c r="BQ16" s="30"/>
      <c r="BR16" s="61">
        <v>64</v>
      </c>
      <c r="BS16" s="61">
        <v>53</v>
      </c>
      <c r="BT16" s="61">
        <v>62</v>
      </c>
      <c r="BU16" s="61">
        <v>67</v>
      </c>
      <c r="BV16" s="61">
        <v>66</v>
      </c>
      <c r="BW16" s="37"/>
      <c r="BX16" s="64">
        <v>74</v>
      </c>
      <c r="BY16" s="64">
        <v>63</v>
      </c>
      <c r="BZ16" s="61">
        <v>67</v>
      </c>
      <c r="CA16" s="61">
        <v>71</v>
      </c>
      <c r="CB16" s="61">
        <v>67</v>
      </c>
      <c r="CC16" s="80"/>
      <c r="CD16" s="64">
        <v>60</v>
      </c>
      <c r="CE16" s="64">
        <v>51</v>
      </c>
      <c r="CF16" s="64">
        <v>52</v>
      </c>
      <c r="CG16" s="64">
        <v>54</v>
      </c>
      <c r="CH16" s="64">
        <v>47</v>
      </c>
      <c r="CI16" s="78"/>
      <c r="CJ16" s="38">
        <v>55</v>
      </c>
      <c r="CK16" s="23"/>
      <c r="CL16" s="23"/>
    </row>
    <row r="17" spans="1:90" x14ac:dyDescent="0.2">
      <c r="A17" s="61" t="s">
        <v>149</v>
      </c>
      <c r="B17" s="74">
        <v>22</v>
      </c>
      <c r="C17" s="30"/>
      <c r="D17" s="74">
        <v>25</v>
      </c>
      <c r="E17" s="74">
        <v>24</v>
      </c>
      <c r="F17" s="74">
        <v>26</v>
      </c>
      <c r="G17" s="74">
        <v>29</v>
      </c>
      <c r="H17" s="74">
        <v>27</v>
      </c>
      <c r="I17" s="30"/>
      <c r="J17" s="74">
        <v>27</v>
      </c>
      <c r="K17" s="74">
        <v>26</v>
      </c>
      <c r="L17" s="74">
        <v>27</v>
      </c>
      <c r="M17" s="74">
        <v>33</v>
      </c>
      <c r="N17" s="74">
        <v>35</v>
      </c>
      <c r="O17" s="30"/>
      <c r="P17" s="74">
        <v>18</v>
      </c>
      <c r="Q17" s="74">
        <v>20</v>
      </c>
      <c r="R17" s="74">
        <v>15</v>
      </c>
      <c r="S17" s="74">
        <v>18</v>
      </c>
      <c r="T17" s="74">
        <v>17</v>
      </c>
      <c r="U17" s="30"/>
      <c r="V17" s="74">
        <v>22</v>
      </c>
      <c r="W17" s="74">
        <v>18</v>
      </c>
      <c r="X17" s="74">
        <v>19</v>
      </c>
      <c r="Y17" s="74">
        <v>21</v>
      </c>
      <c r="Z17" s="74">
        <v>21</v>
      </c>
      <c r="AA17" s="30"/>
      <c r="AB17" s="74">
        <v>26</v>
      </c>
      <c r="AC17" s="74">
        <v>23</v>
      </c>
      <c r="AD17" s="74">
        <v>31</v>
      </c>
      <c r="AE17" s="74">
        <v>34</v>
      </c>
      <c r="AF17" s="74">
        <v>33</v>
      </c>
      <c r="AG17" s="30"/>
      <c r="AH17" s="74">
        <v>35</v>
      </c>
      <c r="AI17" s="74">
        <v>32</v>
      </c>
      <c r="AJ17" s="74">
        <v>38</v>
      </c>
      <c r="AK17" s="74">
        <v>40</v>
      </c>
      <c r="AL17" s="74">
        <v>39</v>
      </c>
      <c r="AM17" s="30"/>
      <c r="AN17" s="74">
        <v>42</v>
      </c>
      <c r="AO17" s="74">
        <v>40</v>
      </c>
      <c r="AP17" s="74">
        <v>41</v>
      </c>
      <c r="AQ17" s="74">
        <v>36</v>
      </c>
      <c r="AR17" s="74">
        <v>35</v>
      </c>
      <c r="AS17" s="30"/>
      <c r="AT17" s="74">
        <v>43</v>
      </c>
      <c r="AU17" s="74">
        <v>39</v>
      </c>
      <c r="AV17" s="74">
        <v>34</v>
      </c>
      <c r="AW17" s="74">
        <v>32</v>
      </c>
      <c r="AX17" s="74">
        <v>33</v>
      </c>
      <c r="AY17" s="30"/>
      <c r="AZ17" s="74">
        <v>31</v>
      </c>
      <c r="BA17" s="74">
        <v>28</v>
      </c>
      <c r="BB17" s="74">
        <v>33</v>
      </c>
      <c r="BC17" s="74">
        <v>31</v>
      </c>
      <c r="BD17" s="74">
        <v>34</v>
      </c>
      <c r="BE17" s="30"/>
      <c r="BF17" s="74">
        <v>26</v>
      </c>
      <c r="BG17" s="74">
        <v>25</v>
      </c>
      <c r="BH17" s="74">
        <v>32</v>
      </c>
      <c r="BI17" s="74">
        <v>33</v>
      </c>
      <c r="BJ17" s="74">
        <v>29</v>
      </c>
      <c r="BK17" s="30"/>
      <c r="BL17" s="74">
        <v>31</v>
      </c>
      <c r="BM17" s="74">
        <v>29</v>
      </c>
      <c r="BN17" s="74">
        <v>32</v>
      </c>
      <c r="BO17" s="61">
        <v>36</v>
      </c>
      <c r="BP17" s="61">
        <v>30</v>
      </c>
      <c r="BQ17" s="30"/>
      <c r="BR17" s="61">
        <v>26</v>
      </c>
      <c r="BS17" s="61">
        <v>25</v>
      </c>
      <c r="BT17" s="61">
        <v>28</v>
      </c>
      <c r="BU17" s="61">
        <v>28</v>
      </c>
      <c r="BV17" s="61">
        <v>27</v>
      </c>
      <c r="BW17" s="62"/>
      <c r="BX17" s="64">
        <v>28</v>
      </c>
      <c r="BY17" s="64">
        <v>25</v>
      </c>
      <c r="BZ17" s="61">
        <v>23</v>
      </c>
      <c r="CA17" s="61">
        <v>20</v>
      </c>
      <c r="CB17" s="61">
        <v>23</v>
      </c>
      <c r="CC17" s="80"/>
      <c r="CD17" s="64">
        <v>23</v>
      </c>
      <c r="CE17" s="64">
        <v>23</v>
      </c>
      <c r="CF17" s="64">
        <v>25</v>
      </c>
      <c r="CG17" s="64">
        <v>26</v>
      </c>
      <c r="CH17" s="64">
        <v>21</v>
      </c>
      <c r="CI17" s="78"/>
      <c r="CJ17" s="38">
        <v>23</v>
      </c>
      <c r="CK17" s="23"/>
      <c r="CL17" s="23"/>
    </row>
    <row r="18" spans="1:90" x14ac:dyDescent="0.2">
      <c r="BR18" s="63"/>
      <c r="BS18" s="63"/>
      <c r="BT18" s="63"/>
      <c r="BU18" s="63"/>
      <c r="BV18" s="70"/>
      <c r="BX18" s="81"/>
      <c r="BY18" s="72"/>
      <c r="BZ18" s="63"/>
      <c r="CA18" s="63"/>
      <c r="CB18" s="63"/>
      <c r="CC18" s="71"/>
      <c r="CD18" s="81"/>
      <c r="CE18" s="72"/>
      <c r="CF18" s="72"/>
      <c r="CG18" s="72"/>
      <c r="CH18" s="72"/>
      <c r="CI18" s="72"/>
      <c r="CJ18" s="70"/>
      <c r="CK18" s="23"/>
    </row>
    <row r="19" spans="1:90" ht="12.75" x14ac:dyDescent="0.2">
      <c r="A19" s="104" t="s">
        <v>374</v>
      </c>
      <c r="B19" s="104"/>
      <c r="D19" s="104"/>
      <c r="E19" s="104"/>
      <c r="F19" s="104"/>
      <c r="G19" s="104"/>
      <c r="H19" s="104"/>
      <c r="J19" s="104"/>
      <c r="K19" s="104"/>
      <c r="L19" s="104"/>
      <c r="M19" s="104"/>
      <c r="N19" s="104"/>
      <c r="P19" s="104"/>
      <c r="Q19" s="104"/>
      <c r="R19" s="104"/>
      <c r="S19" s="104"/>
      <c r="T19" s="104"/>
      <c r="V19" s="202"/>
      <c r="W19" s="202"/>
      <c r="X19" s="202"/>
      <c r="Y19" s="202"/>
      <c r="Z19" s="104"/>
      <c r="AB19" s="104"/>
      <c r="AC19" s="104"/>
      <c r="AD19" s="104"/>
      <c r="AE19" s="104"/>
      <c r="AF19" s="104"/>
      <c r="AH19" s="104"/>
      <c r="AI19" s="104"/>
      <c r="AJ19" s="104"/>
      <c r="AK19" s="104"/>
      <c r="AL19" s="104"/>
      <c r="AN19" s="104"/>
      <c r="AO19" s="104"/>
      <c r="AP19" s="104"/>
      <c r="AQ19" s="104"/>
      <c r="AR19" s="104"/>
      <c r="AT19" s="104"/>
      <c r="AU19" s="104"/>
      <c r="AV19" s="104"/>
      <c r="AW19" s="104"/>
      <c r="AX19" s="104"/>
      <c r="BL19" s="104"/>
      <c r="BR19" s="63"/>
      <c r="BS19" s="63"/>
      <c r="BT19" s="63"/>
      <c r="BU19" s="63"/>
      <c r="BV19" s="70"/>
      <c r="BX19" s="81"/>
      <c r="BY19" s="72"/>
      <c r="BZ19" s="63"/>
      <c r="CA19" s="63"/>
      <c r="CB19" s="63"/>
      <c r="CC19" s="71"/>
      <c r="CD19" s="81"/>
      <c r="CE19" s="72"/>
      <c r="CF19" s="72"/>
      <c r="CG19" s="72"/>
      <c r="CH19" s="72"/>
      <c r="CI19" s="72"/>
      <c r="CJ19" s="70"/>
      <c r="CK19" s="23"/>
    </row>
    <row r="20" spans="1:90" ht="12.75" x14ac:dyDescent="0.2">
      <c r="A20" s="104" t="s">
        <v>278</v>
      </c>
      <c r="B20" s="104"/>
      <c r="D20" s="104"/>
      <c r="E20" s="104"/>
      <c r="F20" s="104"/>
      <c r="G20" s="104"/>
      <c r="H20" s="104"/>
      <c r="J20" s="104"/>
      <c r="K20" s="104"/>
      <c r="L20" s="104"/>
      <c r="M20" s="104"/>
      <c r="N20" s="104"/>
      <c r="P20" s="104"/>
      <c r="Q20" s="104"/>
      <c r="R20" s="104"/>
      <c r="S20" s="104"/>
      <c r="T20" s="104"/>
      <c r="V20" s="202"/>
      <c r="W20" s="202"/>
      <c r="X20" s="202"/>
      <c r="Y20" s="202"/>
      <c r="Z20" s="104"/>
      <c r="AB20" s="104"/>
      <c r="AC20" s="104"/>
      <c r="AD20" s="104"/>
      <c r="AE20" s="104"/>
      <c r="AF20" s="104"/>
      <c r="AH20" s="104"/>
      <c r="AI20" s="104"/>
      <c r="AJ20" s="104"/>
      <c r="AK20" s="104"/>
      <c r="AL20" s="104"/>
      <c r="AN20" s="104"/>
      <c r="AO20" s="104"/>
      <c r="AP20" s="104"/>
      <c r="AQ20" s="104"/>
      <c r="AR20" s="104"/>
      <c r="AT20" s="104"/>
      <c r="AU20" s="104"/>
      <c r="AV20" s="104"/>
      <c r="AW20" s="104"/>
      <c r="AX20" s="104"/>
      <c r="BL20" s="104"/>
      <c r="BR20" s="63"/>
      <c r="BS20" s="63"/>
      <c r="BT20" s="63"/>
      <c r="BU20" s="63"/>
      <c r="BV20" s="70"/>
      <c r="BX20" s="81"/>
      <c r="BY20" s="72"/>
      <c r="BZ20" s="63"/>
      <c r="CA20" s="63"/>
      <c r="CB20" s="63"/>
      <c r="CC20" s="71"/>
      <c r="CD20" s="81"/>
      <c r="CE20" s="72"/>
      <c r="CF20" s="72"/>
      <c r="CG20" s="72"/>
      <c r="CH20" s="72"/>
      <c r="CI20" s="72"/>
      <c r="CJ20" s="70"/>
      <c r="CK20" s="23"/>
    </row>
    <row r="21" spans="1:90" ht="12.75" x14ac:dyDescent="0.2">
      <c r="A21" s="104" t="s">
        <v>375</v>
      </c>
      <c r="B21" s="104"/>
      <c r="D21" s="104"/>
      <c r="E21" s="104"/>
      <c r="F21" s="104"/>
      <c r="G21" s="104"/>
      <c r="H21" s="104"/>
      <c r="J21" s="104"/>
      <c r="K21" s="104"/>
      <c r="L21" s="104"/>
      <c r="M21" s="104"/>
      <c r="N21" s="104"/>
      <c r="P21" s="104"/>
      <c r="Q21" s="104"/>
      <c r="R21" s="104"/>
      <c r="S21" s="104"/>
      <c r="T21" s="104"/>
      <c r="V21" s="202"/>
      <c r="W21" s="202"/>
      <c r="X21" s="202"/>
      <c r="Y21" s="202"/>
      <c r="Z21" s="104"/>
      <c r="AB21" s="104"/>
      <c r="AC21" s="104"/>
      <c r="AD21" s="104"/>
      <c r="AE21" s="104"/>
      <c r="AF21" s="104"/>
      <c r="AH21" s="104"/>
      <c r="AI21" s="104"/>
      <c r="AJ21" s="104"/>
      <c r="AK21" s="104"/>
      <c r="AL21" s="104"/>
      <c r="AN21" s="104"/>
      <c r="AO21" s="104"/>
      <c r="AP21" s="104"/>
      <c r="AQ21" s="104"/>
      <c r="AR21" s="104"/>
      <c r="AT21" s="104"/>
      <c r="AU21" s="104"/>
      <c r="AV21" s="104"/>
      <c r="AW21" s="104"/>
      <c r="AX21" s="104"/>
      <c r="BL21" s="104"/>
      <c r="BR21" s="63"/>
      <c r="BS21" s="63"/>
      <c r="BT21" s="63"/>
      <c r="BU21" s="63"/>
      <c r="BV21" s="70"/>
      <c r="BX21" s="81"/>
      <c r="BY21" s="72"/>
      <c r="BZ21" s="63"/>
      <c r="CA21" s="63"/>
      <c r="CB21" s="63"/>
      <c r="CC21" s="71"/>
      <c r="CD21" s="81"/>
      <c r="CE21" s="72"/>
      <c r="CF21" s="72"/>
      <c r="CG21" s="72"/>
      <c r="CH21" s="72"/>
      <c r="CI21" s="72"/>
      <c r="CJ21" s="70"/>
      <c r="CK21" s="23"/>
    </row>
    <row r="22" spans="1:90" ht="12.75" x14ac:dyDescent="0.2">
      <c r="A22" s="104" t="s">
        <v>279</v>
      </c>
      <c r="B22" s="104"/>
      <c r="D22" s="104"/>
      <c r="E22" s="104"/>
      <c r="F22" s="104"/>
      <c r="G22" s="104"/>
      <c r="H22" s="104"/>
      <c r="J22" s="104"/>
      <c r="K22" s="104"/>
      <c r="L22" s="104"/>
      <c r="M22" s="104"/>
      <c r="N22" s="104"/>
      <c r="P22" s="104"/>
      <c r="Q22" s="104"/>
      <c r="R22" s="104"/>
      <c r="S22" s="104"/>
      <c r="T22" s="104"/>
      <c r="V22" s="202"/>
      <c r="W22" s="202"/>
      <c r="X22" s="202"/>
      <c r="Y22" s="202"/>
      <c r="Z22" s="104"/>
      <c r="AB22" s="104"/>
      <c r="AC22" s="104"/>
      <c r="AD22" s="104"/>
      <c r="AE22" s="104"/>
      <c r="AF22" s="104"/>
      <c r="AH22" s="104"/>
      <c r="AI22" s="104"/>
      <c r="AJ22" s="104"/>
      <c r="AK22" s="104"/>
      <c r="AL22" s="104"/>
      <c r="AN22" s="104"/>
      <c r="AO22" s="104"/>
      <c r="AP22" s="104"/>
      <c r="AQ22" s="104"/>
      <c r="AR22" s="104"/>
      <c r="AT22" s="104"/>
      <c r="AU22" s="104"/>
      <c r="AV22" s="104"/>
      <c r="AW22" s="104"/>
      <c r="AX22" s="104"/>
      <c r="BL22" s="104"/>
      <c r="BR22" s="63"/>
      <c r="BS22" s="63"/>
      <c r="BT22" s="63"/>
      <c r="BU22" s="63"/>
      <c r="BV22" s="70"/>
      <c r="BX22" s="81"/>
      <c r="BY22" s="72"/>
      <c r="BZ22" s="63"/>
      <c r="CA22" s="63"/>
      <c r="CB22" s="63"/>
      <c r="CC22" s="71"/>
      <c r="CD22" s="81"/>
      <c r="CE22" s="72"/>
      <c r="CF22" s="72"/>
      <c r="CG22" s="72"/>
      <c r="CH22" s="72"/>
      <c r="CI22" s="72"/>
      <c r="CJ22" s="70"/>
      <c r="CK22" s="23"/>
    </row>
    <row r="23" spans="1:90" ht="12.75" x14ac:dyDescent="0.2">
      <c r="A23" s="104" t="s">
        <v>280</v>
      </c>
      <c r="B23" s="104"/>
      <c r="D23" s="104"/>
      <c r="E23" s="104"/>
      <c r="F23" s="104"/>
      <c r="G23" s="104"/>
      <c r="H23" s="104"/>
      <c r="J23" s="104"/>
      <c r="K23" s="104"/>
      <c r="L23" s="104"/>
      <c r="M23" s="104"/>
      <c r="N23" s="104"/>
      <c r="P23" s="104"/>
      <c r="Q23" s="104"/>
      <c r="R23" s="104"/>
      <c r="S23" s="104"/>
      <c r="T23" s="104"/>
      <c r="V23" s="202"/>
      <c r="W23" s="202"/>
      <c r="X23" s="202"/>
      <c r="Y23" s="202"/>
      <c r="Z23" s="104"/>
      <c r="AB23" s="104"/>
      <c r="AC23" s="104"/>
      <c r="AD23" s="104"/>
      <c r="AE23" s="104"/>
      <c r="AF23" s="104"/>
      <c r="AH23" s="104"/>
      <c r="AI23" s="104"/>
      <c r="AJ23" s="104"/>
      <c r="AK23" s="104"/>
      <c r="AL23" s="104"/>
      <c r="AN23" s="104"/>
      <c r="AO23" s="104"/>
      <c r="AP23" s="104"/>
      <c r="AQ23" s="104"/>
      <c r="AR23" s="104"/>
      <c r="AT23" s="104"/>
      <c r="AU23" s="104"/>
      <c r="AV23" s="104"/>
      <c r="AW23" s="104"/>
      <c r="AX23" s="104"/>
      <c r="BL23" s="104"/>
      <c r="BR23" s="123"/>
      <c r="BS23" s="123"/>
      <c r="BT23" s="123"/>
      <c r="BU23" s="123"/>
      <c r="BV23" s="70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23"/>
    </row>
    <row r="24" spans="1:90" ht="12.75" x14ac:dyDescent="0.2">
      <c r="A24" s="104" t="s">
        <v>281</v>
      </c>
      <c r="B24" s="104"/>
      <c r="D24" s="104"/>
      <c r="E24" s="104"/>
      <c r="F24" s="104"/>
      <c r="G24" s="104"/>
      <c r="H24" s="104"/>
      <c r="J24" s="104"/>
      <c r="K24" s="104"/>
      <c r="L24" s="104"/>
      <c r="M24" s="104"/>
      <c r="N24" s="104"/>
      <c r="P24" s="104"/>
      <c r="Q24" s="104"/>
      <c r="R24" s="104"/>
      <c r="S24" s="104"/>
      <c r="T24" s="104"/>
      <c r="V24" s="202"/>
      <c r="W24" s="202"/>
      <c r="X24" s="202"/>
      <c r="Y24" s="202"/>
      <c r="Z24" s="104"/>
      <c r="AB24" s="104"/>
      <c r="AC24" s="104"/>
      <c r="AD24" s="104"/>
      <c r="AE24" s="104"/>
      <c r="AF24" s="104"/>
      <c r="AH24" s="104"/>
      <c r="AI24" s="104"/>
      <c r="AJ24" s="104"/>
      <c r="AK24" s="104"/>
      <c r="AL24" s="104"/>
      <c r="AN24" s="104"/>
      <c r="AO24" s="104"/>
      <c r="AP24" s="104"/>
      <c r="AQ24" s="104"/>
      <c r="AR24" s="104"/>
      <c r="AT24" s="104"/>
      <c r="AU24" s="104"/>
      <c r="AV24" s="104"/>
      <c r="AW24" s="104"/>
      <c r="AX24" s="104"/>
      <c r="BL24" s="104"/>
      <c r="BR24" s="123"/>
      <c r="BS24" s="123"/>
      <c r="BT24" s="123"/>
      <c r="BU24" s="123"/>
      <c r="BV24" s="70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23"/>
    </row>
    <row r="25" spans="1:90" ht="12.75" x14ac:dyDescent="0.2">
      <c r="A25" s="104" t="s">
        <v>282</v>
      </c>
      <c r="B25" s="104"/>
      <c r="D25" s="104"/>
      <c r="E25" s="104"/>
      <c r="F25" s="104"/>
      <c r="G25" s="104"/>
      <c r="H25" s="104"/>
      <c r="J25" s="104"/>
      <c r="K25" s="104"/>
      <c r="L25" s="104"/>
      <c r="M25" s="104"/>
      <c r="N25" s="104"/>
      <c r="P25" s="104"/>
      <c r="Q25" s="104"/>
      <c r="R25" s="104"/>
      <c r="S25" s="104"/>
      <c r="T25" s="104"/>
      <c r="V25" s="202"/>
      <c r="W25" s="202"/>
      <c r="X25" s="202"/>
      <c r="Y25" s="202"/>
      <c r="Z25" s="104"/>
      <c r="AB25" s="104"/>
      <c r="AC25" s="104"/>
      <c r="AD25" s="104"/>
      <c r="AE25" s="104"/>
      <c r="AF25" s="104"/>
      <c r="AH25" s="104"/>
      <c r="AI25" s="104"/>
      <c r="AJ25" s="104"/>
      <c r="AK25" s="104"/>
      <c r="AL25" s="104"/>
      <c r="AN25" s="104"/>
      <c r="AO25" s="104"/>
      <c r="AP25" s="104"/>
      <c r="AQ25" s="104"/>
      <c r="AR25" s="104"/>
      <c r="AT25" s="104"/>
      <c r="AU25" s="104"/>
      <c r="AV25" s="104"/>
      <c r="AW25" s="104"/>
      <c r="AX25" s="104"/>
      <c r="BL25" s="104"/>
      <c r="BR25" s="123"/>
      <c r="BS25" s="123"/>
      <c r="BT25" s="123"/>
      <c r="BU25" s="123"/>
      <c r="BV25" s="70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23"/>
    </row>
    <row r="26" spans="1:90" ht="12.75" x14ac:dyDescent="0.2">
      <c r="A26" s="104" t="s">
        <v>283</v>
      </c>
      <c r="B26" s="104"/>
      <c r="D26" s="104"/>
      <c r="E26" s="104"/>
      <c r="F26" s="104"/>
      <c r="G26" s="104"/>
      <c r="H26" s="104"/>
      <c r="J26" s="104"/>
      <c r="K26" s="104"/>
      <c r="L26" s="104"/>
      <c r="M26" s="104"/>
      <c r="N26" s="104"/>
      <c r="P26" s="104"/>
      <c r="Q26" s="104"/>
      <c r="R26" s="104"/>
      <c r="S26" s="104"/>
      <c r="T26" s="104"/>
      <c r="V26" s="202"/>
      <c r="W26" s="202"/>
      <c r="X26" s="202"/>
      <c r="Y26" s="202"/>
      <c r="Z26" s="104"/>
      <c r="AB26" s="104"/>
      <c r="AC26" s="104"/>
      <c r="AD26" s="104"/>
      <c r="AE26" s="104"/>
      <c r="AF26" s="104"/>
      <c r="AH26" s="104"/>
      <c r="AI26" s="104"/>
      <c r="AJ26" s="104"/>
      <c r="AK26" s="104"/>
      <c r="AL26" s="104"/>
      <c r="AN26" s="104"/>
      <c r="AO26" s="104"/>
      <c r="AP26" s="104"/>
      <c r="AQ26" s="104"/>
      <c r="AR26" s="104"/>
      <c r="AT26" s="104"/>
      <c r="AU26" s="104"/>
      <c r="AV26" s="104"/>
      <c r="AW26" s="104"/>
      <c r="AX26" s="104"/>
      <c r="BL26" s="104"/>
      <c r="BR26" s="123"/>
      <c r="BS26" s="123"/>
      <c r="BT26" s="123"/>
      <c r="BU26" s="123"/>
      <c r="BV26" s="70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23"/>
    </row>
    <row r="27" spans="1:90" ht="12.75" x14ac:dyDescent="0.2">
      <c r="A27" s="104" t="s">
        <v>284</v>
      </c>
      <c r="B27" s="104"/>
      <c r="D27" s="104"/>
      <c r="E27" s="104"/>
      <c r="F27" s="104"/>
      <c r="G27" s="104"/>
      <c r="H27" s="104"/>
      <c r="J27" s="104"/>
      <c r="K27" s="104"/>
      <c r="L27" s="104"/>
      <c r="M27" s="104"/>
      <c r="N27" s="104"/>
      <c r="P27" s="104"/>
      <c r="Q27" s="104"/>
      <c r="R27" s="104"/>
      <c r="S27" s="104"/>
      <c r="T27" s="104"/>
      <c r="V27" s="202"/>
      <c r="W27" s="202"/>
      <c r="X27" s="202"/>
      <c r="Y27" s="202"/>
      <c r="Z27" s="104"/>
      <c r="AB27" s="104"/>
      <c r="AC27" s="104"/>
      <c r="AD27" s="104"/>
      <c r="AE27" s="104"/>
      <c r="AF27" s="104"/>
      <c r="AH27" s="104"/>
      <c r="AI27" s="104"/>
      <c r="AJ27" s="104"/>
      <c r="AK27" s="104"/>
      <c r="AL27" s="104"/>
      <c r="AN27" s="104"/>
      <c r="AO27" s="104"/>
      <c r="AP27" s="104"/>
      <c r="AQ27" s="104"/>
      <c r="AR27" s="104"/>
      <c r="AT27" s="104"/>
      <c r="AU27" s="104"/>
      <c r="AV27" s="104"/>
      <c r="AW27" s="104"/>
      <c r="AX27" s="104"/>
      <c r="BL27" s="104"/>
      <c r="BR27" s="123"/>
      <c r="BS27" s="123"/>
      <c r="BT27" s="123"/>
      <c r="BU27" s="123"/>
      <c r="BV27" s="70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23"/>
    </row>
    <row r="28" spans="1:90" ht="12.75" x14ac:dyDescent="0.2">
      <c r="A28" s="104" t="s">
        <v>285</v>
      </c>
      <c r="B28" s="104"/>
      <c r="D28" s="104"/>
      <c r="E28" s="104"/>
      <c r="F28" s="104"/>
      <c r="G28" s="104"/>
      <c r="H28" s="104"/>
      <c r="J28" s="104"/>
      <c r="K28" s="104"/>
      <c r="L28" s="104"/>
      <c r="M28" s="104"/>
      <c r="N28" s="104"/>
      <c r="P28" s="104"/>
      <c r="Q28" s="104"/>
      <c r="R28" s="104"/>
      <c r="S28" s="104"/>
      <c r="T28" s="104"/>
      <c r="V28" s="202"/>
      <c r="W28" s="202"/>
      <c r="X28" s="202"/>
      <c r="Y28" s="202"/>
      <c r="Z28" s="104"/>
      <c r="AB28" s="104"/>
      <c r="AC28" s="104"/>
      <c r="AD28" s="104"/>
      <c r="AE28" s="104"/>
      <c r="AF28" s="104"/>
      <c r="AH28" s="104"/>
      <c r="AI28" s="104"/>
      <c r="AJ28" s="104"/>
      <c r="AK28" s="104"/>
      <c r="AL28" s="104"/>
      <c r="AN28" s="104"/>
      <c r="AO28" s="104"/>
      <c r="AP28" s="104"/>
      <c r="AQ28" s="104"/>
      <c r="AR28" s="104"/>
      <c r="AT28" s="104"/>
      <c r="AU28" s="104"/>
      <c r="AV28" s="104"/>
      <c r="AW28" s="104"/>
      <c r="AX28" s="104"/>
      <c r="BL28" s="104"/>
      <c r="BR28" s="63"/>
      <c r="BS28" s="63"/>
      <c r="BT28" s="63"/>
      <c r="BU28" s="63"/>
      <c r="BV28" s="70"/>
      <c r="BX28" s="81"/>
      <c r="BY28" s="72"/>
      <c r="BZ28" s="63"/>
      <c r="CA28" s="63"/>
      <c r="CB28" s="63"/>
      <c r="CC28" s="71"/>
      <c r="CD28" s="81"/>
      <c r="CE28" s="72"/>
      <c r="CF28" s="72"/>
      <c r="CG28" s="72"/>
      <c r="CH28" s="72"/>
      <c r="CI28" s="72"/>
      <c r="CJ28" s="70"/>
      <c r="CK28" s="23"/>
    </row>
    <row r="29" spans="1:90" ht="12.75" x14ac:dyDescent="0.2">
      <c r="A29" s="104" t="s">
        <v>286</v>
      </c>
      <c r="B29" s="104"/>
      <c r="D29" s="104"/>
      <c r="E29" s="104"/>
      <c r="F29" s="104"/>
      <c r="G29" s="104"/>
      <c r="H29" s="104"/>
      <c r="J29" s="104"/>
      <c r="K29" s="104"/>
      <c r="L29" s="104"/>
      <c r="M29" s="104"/>
      <c r="N29" s="104"/>
      <c r="P29" s="104"/>
      <c r="Q29" s="104"/>
      <c r="R29" s="104"/>
      <c r="S29" s="104"/>
      <c r="T29" s="104"/>
      <c r="V29" s="202"/>
      <c r="W29" s="202"/>
      <c r="X29" s="202"/>
      <c r="Y29" s="202"/>
      <c r="Z29" s="104"/>
      <c r="AB29" s="104"/>
      <c r="AC29" s="104"/>
      <c r="AD29" s="104"/>
      <c r="AE29" s="104"/>
      <c r="AF29" s="104"/>
      <c r="AH29" s="104"/>
      <c r="AI29" s="104"/>
      <c r="AJ29" s="104"/>
      <c r="AK29" s="104"/>
      <c r="AL29" s="104"/>
      <c r="AN29" s="104"/>
      <c r="AO29" s="104"/>
      <c r="AP29" s="104"/>
      <c r="AQ29" s="104"/>
      <c r="AR29" s="104"/>
      <c r="AT29" s="104"/>
      <c r="AU29" s="104"/>
      <c r="AV29" s="104"/>
      <c r="AW29" s="104"/>
      <c r="AX29" s="104"/>
      <c r="BL29" s="104"/>
      <c r="BR29" s="63"/>
      <c r="BS29" s="63"/>
      <c r="BT29" s="63"/>
      <c r="BU29" s="63"/>
      <c r="BV29" s="70"/>
      <c r="BX29" s="81"/>
      <c r="BY29" s="72"/>
      <c r="BZ29" s="63"/>
      <c r="CA29" s="63"/>
      <c r="CB29" s="63"/>
      <c r="CC29" s="71"/>
      <c r="CD29" s="81"/>
      <c r="CE29" s="72"/>
      <c r="CF29" s="72"/>
      <c r="CG29" s="72"/>
      <c r="CH29" s="72"/>
      <c r="CI29" s="72"/>
      <c r="CJ29" s="70"/>
      <c r="CK29" s="23"/>
    </row>
    <row r="30" spans="1:90" ht="12.75" x14ac:dyDescent="0.2">
      <c r="A30" s="104" t="s">
        <v>287</v>
      </c>
      <c r="B30" s="104"/>
      <c r="D30" s="104"/>
      <c r="E30" s="104"/>
      <c r="F30" s="104"/>
      <c r="G30" s="104"/>
      <c r="H30" s="104"/>
      <c r="J30" s="104"/>
      <c r="K30" s="104"/>
      <c r="L30" s="104"/>
      <c r="M30" s="104"/>
      <c r="N30" s="104"/>
      <c r="P30" s="104"/>
      <c r="Q30" s="104"/>
      <c r="R30" s="104"/>
      <c r="S30" s="104"/>
      <c r="T30" s="104"/>
      <c r="V30" s="202"/>
      <c r="W30" s="202"/>
      <c r="X30" s="202"/>
      <c r="Y30" s="202"/>
      <c r="Z30" s="104"/>
      <c r="AB30" s="104"/>
      <c r="AC30" s="104"/>
      <c r="AD30" s="104"/>
      <c r="AE30" s="104"/>
      <c r="AF30" s="104"/>
      <c r="AH30" s="104"/>
      <c r="AI30" s="104"/>
      <c r="AJ30" s="104"/>
      <c r="AK30" s="104"/>
      <c r="AL30" s="104"/>
      <c r="AN30" s="104"/>
      <c r="AO30" s="104"/>
      <c r="AP30" s="104"/>
      <c r="AQ30" s="104"/>
      <c r="AR30" s="104"/>
      <c r="AT30" s="104"/>
      <c r="AU30" s="104"/>
      <c r="AV30" s="104"/>
      <c r="AW30" s="104"/>
      <c r="AX30" s="104"/>
      <c r="BL30" s="104"/>
      <c r="BR30" s="123"/>
      <c r="BS30" s="123"/>
      <c r="BT30" s="123"/>
      <c r="BU30" s="123"/>
      <c r="BV30" s="70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23"/>
    </row>
    <row r="31" spans="1:90" ht="12.75" x14ac:dyDescent="0.2">
      <c r="A31" s="104" t="s">
        <v>288</v>
      </c>
      <c r="B31" s="104"/>
      <c r="D31" s="104"/>
      <c r="E31" s="104"/>
      <c r="F31" s="104"/>
      <c r="G31" s="104"/>
      <c r="H31" s="104"/>
      <c r="J31" s="104"/>
      <c r="K31" s="104"/>
      <c r="L31" s="104"/>
      <c r="M31" s="104"/>
      <c r="N31" s="104"/>
      <c r="P31" s="104"/>
      <c r="Q31" s="104"/>
      <c r="R31" s="104"/>
      <c r="S31" s="104"/>
      <c r="T31" s="104"/>
      <c r="V31" s="202"/>
      <c r="W31" s="202"/>
      <c r="X31" s="202"/>
      <c r="Y31" s="202"/>
      <c r="Z31" s="104"/>
      <c r="AB31" s="104"/>
      <c r="AC31" s="104"/>
      <c r="AD31" s="104"/>
      <c r="AE31" s="104"/>
      <c r="AF31" s="104"/>
      <c r="AH31" s="104"/>
      <c r="AI31" s="104"/>
      <c r="AJ31" s="104"/>
      <c r="AK31" s="104"/>
      <c r="AL31" s="104"/>
      <c r="AN31" s="104"/>
      <c r="AO31" s="104"/>
      <c r="AP31" s="104"/>
      <c r="AQ31" s="104"/>
      <c r="AR31" s="104"/>
      <c r="AT31" s="104"/>
      <c r="AU31" s="104"/>
      <c r="AV31" s="104"/>
      <c r="AW31" s="104"/>
      <c r="AX31" s="104"/>
      <c r="BL31" s="104"/>
      <c r="BR31" s="123"/>
      <c r="BS31" s="123"/>
      <c r="BT31" s="123"/>
      <c r="BU31" s="123"/>
      <c r="BV31" s="70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23"/>
    </row>
    <row r="32" spans="1:90" ht="12.75" x14ac:dyDescent="0.2">
      <c r="A32" s="104" t="s">
        <v>289</v>
      </c>
      <c r="B32" s="104"/>
      <c r="D32" s="104"/>
      <c r="E32" s="104"/>
      <c r="F32" s="104"/>
      <c r="G32" s="104"/>
      <c r="H32" s="104"/>
      <c r="J32" s="104"/>
      <c r="K32" s="104"/>
      <c r="L32" s="104"/>
      <c r="M32" s="104"/>
      <c r="N32" s="104"/>
      <c r="P32" s="104"/>
      <c r="Q32" s="104"/>
      <c r="R32" s="104"/>
      <c r="S32" s="104"/>
      <c r="T32" s="104"/>
      <c r="V32" s="202"/>
      <c r="W32" s="202"/>
      <c r="X32" s="202"/>
      <c r="Y32" s="202"/>
      <c r="Z32" s="104"/>
      <c r="AB32" s="104"/>
      <c r="AC32" s="104"/>
      <c r="AD32" s="104"/>
      <c r="AE32" s="104"/>
      <c r="AF32" s="104"/>
      <c r="AH32" s="104"/>
      <c r="AI32" s="104"/>
      <c r="AJ32" s="104"/>
      <c r="AK32" s="104"/>
      <c r="AL32" s="104"/>
      <c r="AN32" s="104"/>
      <c r="AO32" s="104"/>
      <c r="AP32" s="104"/>
      <c r="AQ32" s="104"/>
      <c r="AR32" s="104"/>
      <c r="AT32" s="104"/>
      <c r="AU32" s="104"/>
      <c r="AV32" s="104"/>
      <c r="AW32" s="104"/>
      <c r="AX32" s="104"/>
      <c r="BD32" s="65"/>
      <c r="BE32" s="65"/>
      <c r="BF32" s="65"/>
      <c r="BG32" s="65"/>
      <c r="BH32" s="65"/>
      <c r="BI32" s="65"/>
      <c r="BJ32" s="65"/>
      <c r="BK32" s="65"/>
      <c r="BL32" s="104"/>
      <c r="BM32" s="65"/>
      <c r="BN32" s="65"/>
      <c r="BO32" s="65"/>
      <c r="BP32" s="65"/>
      <c r="BQ32" s="65"/>
      <c r="BW32" s="65"/>
      <c r="BY32" s="73"/>
    </row>
    <row r="33" spans="1:64" ht="12.75" x14ac:dyDescent="0.2">
      <c r="A33" s="104" t="s">
        <v>290</v>
      </c>
      <c r="B33" s="104"/>
      <c r="C33" s="65"/>
      <c r="D33" s="104"/>
      <c r="E33" s="104"/>
      <c r="F33" s="104"/>
      <c r="G33" s="104"/>
      <c r="H33" s="104"/>
      <c r="I33" s="65"/>
      <c r="J33" s="104"/>
      <c r="K33" s="104"/>
      <c r="L33" s="104"/>
      <c r="M33" s="104"/>
      <c r="N33" s="104"/>
      <c r="O33" s="65"/>
      <c r="P33" s="104"/>
      <c r="Q33" s="104"/>
      <c r="R33" s="104"/>
      <c r="S33" s="104"/>
      <c r="T33" s="104"/>
      <c r="U33" s="65"/>
      <c r="V33" s="202"/>
      <c r="W33" s="202"/>
      <c r="X33" s="202"/>
      <c r="Y33" s="202"/>
      <c r="Z33" s="104"/>
      <c r="AA33" s="65"/>
      <c r="AB33" s="104"/>
      <c r="AC33" s="104"/>
      <c r="AD33" s="104"/>
      <c r="AE33" s="104"/>
      <c r="AF33" s="104"/>
      <c r="AG33" s="65"/>
      <c r="AH33" s="104"/>
      <c r="AI33" s="104"/>
      <c r="AJ33" s="104"/>
      <c r="AK33" s="104"/>
      <c r="AL33" s="104"/>
      <c r="AM33" s="65"/>
      <c r="AN33" s="104"/>
      <c r="AO33" s="104"/>
      <c r="AP33" s="104"/>
      <c r="AQ33" s="104"/>
      <c r="AR33" s="104"/>
      <c r="AS33" s="65"/>
      <c r="AT33" s="104"/>
      <c r="AU33" s="104"/>
      <c r="AV33" s="104"/>
      <c r="AW33" s="104"/>
      <c r="AX33" s="104"/>
      <c r="AY33" s="65"/>
      <c r="AZ33" s="65"/>
      <c r="BA33" s="65"/>
      <c r="BB33" s="65"/>
      <c r="BC33" s="65"/>
      <c r="BL33" s="104"/>
    </row>
    <row r="34" spans="1:64" ht="12.75" x14ac:dyDescent="0.2">
      <c r="A34" s="104" t="s">
        <v>291</v>
      </c>
      <c r="B34" s="104"/>
      <c r="D34" s="104"/>
      <c r="E34" s="104"/>
      <c r="F34" s="104"/>
      <c r="G34" s="104"/>
      <c r="H34" s="104"/>
      <c r="J34" s="104"/>
      <c r="K34" s="104"/>
      <c r="L34" s="104"/>
      <c r="M34" s="104"/>
      <c r="N34" s="104"/>
      <c r="P34" s="104"/>
      <c r="Q34" s="104"/>
      <c r="R34" s="104"/>
      <c r="S34" s="104"/>
      <c r="T34" s="104"/>
      <c r="V34" s="202"/>
      <c r="W34" s="202"/>
      <c r="X34" s="202"/>
      <c r="Y34" s="202"/>
      <c r="Z34" s="104"/>
      <c r="AB34" s="104"/>
      <c r="AC34" s="104"/>
      <c r="AD34" s="104"/>
      <c r="AE34" s="104"/>
      <c r="AF34" s="104"/>
      <c r="AH34" s="104"/>
      <c r="AI34" s="104"/>
      <c r="AJ34" s="104"/>
      <c r="AK34" s="104"/>
      <c r="AL34" s="104"/>
      <c r="AN34" s="104"/>
      <c r="AO34" s="104"/>
      <c r="AP34" s="104"/>
      <c r="AQ34" s="104"/>
      <c r="AR34" s="104"/>
      <c r="AT34" s="104"/>
      <c r="AU34" s="104"/>
      <c r="AV34" s="104"/>
      <c r="AW34" s="104"/>
      <c r="AX34" s="104"/>
    </row>
    <row r="35" spans="1:64" ht="12.75" x14ac:dyDescent="0.2">
      <c r="A35" s="104" t="s">
        <v>292</v>
      </c>
      <c r="B35" s="104"/>
      <c r="D35" s="104"/>
      <c r="E35" s="104"/>
      <c r="F35" s="104"/>
      <c r="G35" s="104"/>
      <c r="H35" s="104"/>
      <c r="J35" s="104"/>
      <c r="K35" s="104"/>
      <c r="L35" s="104"/>
      <c r="M35" s="104"/>
      <c r="N35" s="104"/>
      <c r="P35" s="104"/>
      <c r="Q35" s="104"/>
      <c r="R35" s="104"/>
      <c r="S35" s="104"/>
      <c r="T35" s="104"/>
      <c r="V35" s="202"/>
      <c r="W35" s="202"/>
      <c r="X35" s="202"/>
      <c r="Y35" s="202"/>
      <c r="Z35" s="104"/>
      <c r="AB35" s="104"/>
      <c r="AC35" s="104"/>
      <c r="AD35" s="104"/>
      <c r="AE35" s="104"/>
      <c r="AF35" s="104"/>
      <c r="AH35" s="104"/>
      <c r="AI35" s="104"/>
      <c r="AJ35" s="104"/>
      <c r="AK35" s="104"/>
      <c r="AL35" s="104"/>
      <c r="AN35" s="104"/>
      <c r="AO35" s="104"/>
      <c r="AP35" s="104"/>
      <c r="AQ35" s="104"/>
      <c r="AR35" s="104"/>
      <c r="AT35" s="104"/>
      <c r="AU35" s="104"/>
      <c r="AV35" s="104"/>
      <c r="AW35" s="104"/>
      <c r="AX35" s="104"/>
    </row>
    <row r="36" spans="1:64" ht="12.75" x14ac:dyDescent="0.2">
      <c r="A36" s="104" t="s">
        <v>376</v>
      </c>
      <c r="B36" s="104"/>
      <c r="D36" s="104"/>
      <c r="E36" s="104"/>
      <c r="F36" s="104"/>
      <c r="G36" s="104"/>
      <c r="H36" s="104"/>
      <c r="J36" s="104"/>
      <c r="K36" s="104"/>
      <c r="L36" s="104"/>
      <c r="M36" s="104"/>
      <c r="N36" s="104"/>
      <c r="P36" s="104"/>
      <c r="Q36" s="104"/>
      <c r="R36" s="104"/>
      <c r="S36" s="104"/>
      <c r="T36" s="104"/>
      <c r="V36" s="202"/>
      <c r="W36" s="202"/>
      <c r="X36" s="202"/>
      <c r="Y36" s="202"/>
      <c r="Z36" s="104"/>
      <c r="AB36" s="104"/>
      <c r="AC36" s="104"/>
      <c r="AD36" s="104"/>
      <c r="AE36" s="104"/>
      <c r="AF36" s="104"/>
      <c r="AH36" s="104"/>
      <c r="AI36" s="104"/>
      <c r="AJ36" s="104"/>
      <c r="AK36" s="104"/>
      <c r="AL36" s="104"/>
      <c r="AN36" s="104"/>
      <c r="AO36" s="104"/>
      <c r="AP36" s="104"/>
      <c r="AQ36" s="104"/>
      <c r="AR36" s="104"/>
      <c r="AT36" s="104"/>
      <c r="AU36" s="104"/>
      <c r="AV36" s="104"/>
      <c r="AW36" s="104"/>
      <c r="AX36" s="104"/>
    </row>
    <row r="37" spans="1:64" ht="12.75" x14ac:dyDescent="0.2">
      <c r="A37" s="104" t="s">
        <v>441</v>
      </c>
    </row>
    <row r="38" spans="1:64" ht="12.75" x14ac:dyDescent="0.2">
      <c r="A38" s="104" t="s">
        <v>457</v>
      </c>
    </row>
    <row r="39" spans="1:64" ht="12.75" x14ac:dyDescent="0.2">
      <c r="A39" s="104" t="s">
        <v>463</v>
      </c>
    </row>
    <row r="40" spans="1:64" ht="12.75" x14ac:dyDescent="0.2">
      <c r="A40" s="104" t="s">
        <v>482</v>
      </c>
    </row>
    <row r="41" spans="1:64" ht="12.75" x14ac:dyDescent="0.2">
      <c r="A41" s="104" t="s">
        <v>495</v>
      </c>
    </row>
    <row r="42" spans="1:64" ht="12.75" x14ac:dyDescent="0.2">
      <c r="A42" s="104" t="s">
        <v>497</v>
      </c>
    </row>
    <row r="43" spans="1:64" ht="12.75" x14ac:dyDescent="0.2">
      <c r="A43" s="104" t="s">
        <v>506</v>
      </c>
    </row>
    <row r="44" spans="1:64" ht="12.75" x14ac:dyDescent="0.2">
      <c r="A44" s="104" t="s">
        <v>525</v>
      </c>
    </row>
    <row r="45" spans="1:64" ht="12.75" x14ac:dyDescent="0.2">
      <c r="A45" s="104" t="s">
        <v>532</v>
      </c>
    </row>
    <row r="46" spans="1:64" ht="12.75" x14ac:dyDescent="0.2">
      <c r="A46" s="104" t="s">
        <v>536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  <pageSetUpPr fitToPage="1"/>
  </sheetPr>
  <dimension ref="A1:AG16"/>
  <sheetViews>
    <sheetView showGridLines="0" zoomScale="80" zoomScaleNormal="80" workbookViewId="0">
      <pane xSplit="1" ySplit="1" topLeftCell="B2" activePane="bottomRight" state="frozen"/>
      <selection activeCell="D25" sqref="D25"/>
      <selection pane="topRight" activeCell="D25" sqref="D25"/>
      <selection pane="bottomLeft" activeCell="D25" sqref="D25"/>
      <selection pane="bottomRight" activeCell="B16" sqref="B16"/>
    </sheetView>
  </sheetViews>
  <sheetFormatPr defaultColWidth="9.140625" defaultRowHeight="12" x14ac:dyDescent="0.2"/>
  <cols>
    <col min="1" max="1" width="56.28515625" style="22" customWidth="1"/>
    <col min="2" max="3" width="11.85546875" style="124" customWidth="1"/>
    <col min="4" max="4" width="1.42578125" style="22" customWidth="1"/>
    <col min="5" max="6" width="11.85546875" style="124" customWidth="1"/>
    <col min="7" max="7" width="1.42578125" style="22" customWidth="1"/>
    <col min="8" max="9" width="11.85546875" style="124" customWidth="1"/>
    <col min="10" max="10" width="1.42578125" style="22" customWidth="1"/>
    <col min="11" max="12" width="11.85546875" style="124" customWidth="1"/>
    <col min="13" max="13" width="1.42578125" style="22" customWidth="1"/>
    <col min="14" max="15" width="11.85546875" style="124" customWidth="1"/>
    <col min="16" max="16" width="1.5703125" style="22" customWidth="1"/>
    <col min="17" max="18" width="11.85546875" style="124" customWidth="1"/>
    <col min="19" max="19" width="1.5703125" style="22" customWidth="1"/>
    <col min="20" max="21" width="11.85546875" style="124" customWidth="1"/>
    <col min="22" max="22" width="1.5703125" style="22" customWidth="1"/>
    <col min="23" max="24" width="11.85546875" style="124" customWidth="1"/>
    <col min="25" max="25" width="1.5703125" style="22" customWidth="1"/>
    <col min="26" max="27" width="11.85546875" style="124" customWidth="1"/>
    <col min="28" max="28" width="1.5703125" style="22" customWidth="1"/>
    <col min="29" max="30" width="11.85546875" style="124" customWidth="1"/>
    <col min="31" max="31" width="1.5703125" style="22" customWidth="1"/>
    <col min="32" max="33" width="11.85546875" style="124" customWidth="1"/>
    <col min="34" max="16384" width="9.140625" style="22"/>
  </cols>
  <sheetData>
    <row r="1" spans="1:33" s="19" customFormat="1" x14ac:dyDescent="0.2">
      <c r="A1" s="208" t="s">
        <v>517</v>
      </c>
      <c r="B1" s="209" t="s">
        <v>562</v>
      </c>
      <c r="C1" s="209" t="s">
        <v>563</v>
      </c>
      <c r="D1" s="209"/>
      <c r="E1" s="209" t="s">
        <v>550</v>
      </c>
      <c r="F1" s="209" t="s">
        <v>551</v>
      </c>
      <c r="G1" s="209"/>
      <c r="H1" s="209" t="s">
        <v>540</v>
      </c>
      <c r="I1" s="209" t="s">
        <v>541</v>
      </c>
      <c r="J1" s="209"/>
      <c r="K1" s="209" t="s">
        <v>504</v>
      </c>
      <c r="L1" s="209" t="s">
        <v>503</v>
      </c>
      <c r="M1" s="209"/>
      <c r="N1" s="209" t="s">
        <v>479</v>
      </c>
      <c r="O1" s="209" t="s">
        <v>478</v>
      </c>
      <c r="P1" s="209"/>
      <c r="Q1" s="209" t="s">
        <v>518</v>
      </c>
      <c r="R1" s="209" t="s">
        <v>462</v>
      </c>
      <c r="S1" s="209"/>
      <c r="T1" s="209" t="s">
        <v>519</v>
      </c>
      <c r="U1" s="209" t="s">
        <v>425</v>
      </c>
      <c r="V1" s="209"/>
      <c r="W1" s="209" t="s">
        <v>520</v>
      </c>
      <c r="X1" s="209" t="s">
        <v>407</v>
      </c>
      <c r="Y1" s="209"/>
      <c r="Z1" s="209" t="s">
        <v>521</v>
      </c>
      <c r="AA1" s="209" t="s">
        <v>382</v>
      </c>
      <c r="AB1" s="209"/>
      <c r="AC1" s="209" t="s">
        <v>522</v>
      </c>
      <c r="AD1" s="209" t="s">
        <v>226</v>
      </c>
      <c r="AE1" s="209"/>
      <c r="AF1" s="209" t="s">
        <v>523</v>
      </c>
      <c r="AG1" s="209" t="s">
        <v>180</v>
      </c>
    </row>
    <row r="2" spans="1:33" s="25" customFormat="1" x14ac:dyDescent="0.2"/>
    <row r="3" spans="1:33" x14ac:dyDescent="0.2">
      <c r="A3" s="58" t="s">
        <v>135</v>
      </c>
      <c r="B3" s="58"/>
      <c r="C3" s="58"/>
      <c r="D3" s="24"/>
      <c r="E3" s="58"/>
      <c r="F3" s="58"/>
      <c r="G3" s="24"/>
      <c r="H3" s="58"/>
      <c r="I3" s="58"/>
      <c r="J3" s="24"/>
      <c r="K3" s="58"/>
      <c r="L3" s="58"/>
      <c r="M3" s="24"/>
      <c r="N3" s="58"/>
      <c r="O3" s="58"/>
      <c r="P3" s="24"/>
      <c r="Q3" s="58"/>
      <c r="R3" s="58"/>
      <c r="S3" s="24"/>
      <c r="T3" s="58"/>
      <c r="U3" s="58"/>
      <c r="V3" s="24"/>
      <c r="W3" s="58"/>
      <c r="X3" s="58"/>
      <c r="Y3" s="24"/>
      <c r="Z3" s="58"/>
      <c r="AA3" s="58"/>
      <c r="AB3" s="24"/>
      <c r="AC3" s="58"/>
      <c r="AD3" s="58"/>
      <c r="AE3" s="24"/>
      <c r="AF3" s="58"/>
      <c r="AG3" s="58"/>
    </row>
    <row r="4" spans="1:33" x14ac:dyDescent="0.2">
      <c r="A4" s="61" t="s">
        <v>136</v>
      </c>
      <c r="B4" s="169">
        <v>7.0767796941281338E-2</v>
      </c>
      <c r="C4" s="169">
        <v>-0.25058648538753914</v>
      </c>
      <c r="D4" s="30"/>
      <c r="E4" s="169">
        <v>6.103132992224794E-2</v>
      </c>
      <c r="F4" s="169">
        <v>-9.0387065936659045E-2</v>
      </c>
      <c r="G4" s="30"/>
      <c r="H4" s="169">
        <v>-0.12998759922163464</v>
      </c>
      <c r="I4" s="169">
        <v>-0.61362541604887133</v>
      </c>
      <c r="J4" s="30"/>
      <c r="K4" s="169">
        <v>0.17397954296566376</v>
      </c>
      <c r="L4" s="169">
        <v>0.35354914969405699</v>
      </c>
      <c r="M4" s="30"/>
      <c r="N4" s="169">
        <v>4.2615685579398627E-2</v>
      </c>
      <c r="O4" s="169">
        <v>-9.0466777955236818E-2</v>
      </c>
      <c r="P4" s="30"/>
      <c r="Q4" s="169">
        <v>-0.33144994130815669</v>
      </c>
      <c r="R4" s="169">
        <v>-1.1432748468719538</v>
      </c>
      <c r="S4" s="30"/>
      <c r="T4" s="169">
        <v>2.0872790906912308E-2</v>
      </c>
      <c r="U4" s="169">
        <v>-0.12271504597073606</v>
      </c>
      <c r="V4" s="30"/>
      <c r="W4" s="169">
        <v>5.4688960747589888E-2</v>
      </c>
      <c r="X4" s="169">
        <v>4.4579962794394886E-3</v>
      </c>
      <c r="Y4" s="30"/>
      <c r="Z4" s="169">
        <v>0.14355030641680236</v>
      </c>
      <c r="AA4" s="169">
        <v>0.28584715884140699</v>
      </c>
      <c r="AB4" s="30"/>
      <c r="AC4" s="169">
        <v>5.7000000000000002E-2</v>
      </c>
      <c r="AD4" s="169">
        <v>1.2999999999999999E-2</v>
      </c>
      <c r="AE4" s="30"/>
      <c r="AF4" s="169">
        <v>-0.109</v>
      </c>
      <c r="AG4" s="169">
        <v>-0.79900000000000004</v>
      </c>
    </row>
    <row r="5" spans="1:33" x14ac:dyDescent="0.2">
      <c r="A5" s="61" t="s">
        <v>137</v>
      </c>
      <c r="B5" s="169">
        <v>3.6441328648174877E-2</v>
      </c>
      <c r="C5" s="169">
        <v>-0.12903756883056994</v>
      </c>
      <c r="D5" s="30"/>
      <c r="E5" s="169">
        <v>3.3502021498746308E-2</v>
      </c>
      <c r="F5" s="169">
        <v>-4.9616310673162814E-2</v>
      </c>
      <c r="G5" s="30"/>
      <c r="H5" s="169">
        <v>-7.1007915574762812E-2</v>
      </c>
      <c r="I5" s="169">
        <v>-0.33520321937044406</v>
      </c>
      <c r="J5" s="30"/>
      <c r="K5" s="169">
        <v>0.11360294150745437</v>
      </c>
      <c r="L5" s="169">
        <v>0.23085601150608212</v>
      </c>
      <c r="M5" s="30"/>
      <c r="N5" s="169">
        <v>2.2526902478244321E-2</v>
      </c>
      <c r="O5" s="169">
        <v>-4.7821271834795655E-2</v>
      </c>
      <c r="P5" s="30"/>
      <c r="Q5" s="169">
        <v>-0.17218940644912487</v>
      </c>
      <c r="R5" s="169">
        <v>-0.59393529084402741</v>
      </c>
      <c r="S5" s="30"/>
      <c r="T5" s="169">
        <v>1.1472454564960334E-2</v>
      </c>
      <c r="U5" s="169">
        <v>-6.7448708493987819E-2</v>
      </c>
      <c r="V5" s="30"/>
      <c r="W5" s="169">
        <v>3.1692055812565262E-2</v>
      </c>
      <c r="X5" s="169">
        <v>2.5833927902246855E-3</v>
      </c>
      <c r="Y5" s="30"/>
      <c r="Z5" s="169">
        <v>8.0761169960915091E-2</v>
      </c>
      <c r="AA5" s="169">
        <v>0.16081714873534717</v>
      </c>
      <c r="AB5" s="30"/>
      <c r="AC5" s="169">
        <v>3.4000000000000002E-2</v>
      </c>
      <c r="AD5" s="169">
        <v>8.0000000000000002E-3</v>
      </c>
      <c r="AE5" s="30"/>
      <c r="AF5" s="169">
        <v>-6.6000000000000003E-2</v>
      </c>
      <c r="AG5" s="169">
        <v>-0.48799999999999999</v>
      </c>
    </row>
    <row r="6" spans="1:33" x14ac:dyDescent="0.2">
      <c r="A6" s="61" t="s">
        <v>138</v>
      </c>
      <c r="B6" s="169">
        <v>7.3377993211066292E-2</v>
      </c>
      <c r="C6" s="169">
        <v>-0.24396358701798032</v>
      </c>
      <c r="D6" s="30"/>
      <c r="E6" s="169">
        <v>5.0579500857523253E-2</v>
      </c>
      <c r="F6" s="169">
        <v>-7.1866741788527103E-2</v>
      </c>
      <c r="G6" s="30"/>
      <c r="H6" s="169">
        <v>-8.2195125815809469E-2</v>
      </c>
      <c r="I6" s="169">
        <v>-0.40202529170682361</v>
      </c>
      <c r="J6" s="30"/>
      <c r="K6" s="169">
        <v>0.19703153519690486</v>
      </c>
      <c r="L6" s="169">
        <v>0.3739483257697328</v>
      </c>
      <c r="M6" s="30"/>
      <c r="N6" s="169">
        <v>6.2158969401751862E-2</v>
      </c>
      <c r="O6" s="169">
        <v>-0.11934725217293617</v>
      </c>
      <c r="P6" s="30"/>
      <c r="Q6" s="169">
        <v>-0.54220220592748514</v>
      </c>
      <c r="R6" s="169">
        <v>-1.7812986536665096</v>
      </c>
      <c r="S6" s="30"/>
      <c r="T6" s="169">
        <v>4.9729457820413631E-2</v>
      </c>
      <c r="U6" s="169">
        <v>-0.27996143831845255</v>
      </c>
      <c r="V6" s="30"/>
      <c r="W6" s="169">
        <v>0.15465421043373986</v>
      </c>
      <c r="X6" s="169">
        <v>1.1584209485347252E-2</v>
      </c>
      <c r="Y6" s="30"/>
      <c r="Z6" s="169">
        <v>0.32153532160196324</v>
      </c>
      <c r="AA6" s="169">
        <v>0.61629399295023157</v>
      </c>
      <c r="AB6" s="30"/>
      <c r="AC6" s="169">
        <v>0.114</v>
      </c>
      <c r="AD6" s="169">
        <v>2.5000000000000001E-2</v>
      </c>
      <c r="AE6" s="30"/>
      <c r="AF6" s="169">
        <v>-0.20599999999999999</v>
      </c>
      <c r="AG6" s="169">
        <v>-1.4450000000000001</v>
      </c>
    </row>
    <row r="7" spans="1:33" x14ac:dyDescent="0.2">
      <c r="A7" s="61" t="s">
        <v>139</v>
      </c>
      <c r="B7" s="169">
        <v>6.2060142922147066E-3</v>
      </c>
      <c r="C7" s="169">
        <v>-0.12620151532285423</v>
      </c>
      <c r="D7" s="30"/>
      <c r="E7" s="169">
        <v>-6.9661023494681073E-3</v>
      </c>
      <c r="F7" s="169">
        <v>-5.3738126457885234E-2</v>
      </c>
      <c r="G7" s="30"/>
      <c r="H7" s="169">
        <v>-3.9081271254939903E-2</v>
      </c>
      <c r="I7" s="169">
        <v>-9.5634784438194065E-2</v>
      </c>
      <c r="J7" s="30"/>
      <c r="K7" s="169">
        <v>-5.4294206702386327E-3</v>
      </c>
      <c r="L7" s="169">
        <v>-4.7638205218177777E-2</v>
      </c>
      <c r="M7" s="30"/>
      <c r="N7" s="169">
        <v>-4.010498234093339E-2</v>
      </c>
      <c r="O7" s="169">
        <v>-0.18015332051999053</v>
      </c>
      <c r="P7" s="30"/>
      <c r="Q7" s="169">
        <v>-3.0869061256452154E-2</v>
      </c>
      <c r="R7" s="169">
        <v>-5.5024412217554892E-2</v>
      </c>
      <c r="S7" s="30"/>
      <c r="T7" s="169">
        <v>-1.9979383752164126E-2</v>
      </c>
      <c r="U7" s="169">
        <v>-5.2290204889185586E-2</v>
      </c>
      <c r="V7" s="30"/>
      <c r="W7" s="169">
        <v>-3.0750013452612454E-2</v>
      </c>
      <c r="X7" s="169">
        <v>-9.7800525808471483E-2</v>
      </c>
      <c r="Y7" s="30"/>
      <c r="Z7" s="169">
        <v>2.1611568414669134E-2</v>
      </c>
      <c r="AA7" s="169">
        <v>2.5006788969154016E-2</v>
      </c>
      <c r="AB7" s="30"/>
      <c r="AC7" s="169">
        <v>0.02</v>
      </c>
      <c r="AD7" s="169">
        <v>2.4E-2</v>
      </c>
      <c r="AE7" s="30"/>
      <c r="AF7" s="169">
        <v>1.4999999999999999E-2</v>
      </c>
      <c r="AG7" s="169">
        <v>0.02</v>
      </c>
    </row>
    <row r="8" spans="1:33" x14ac:dyDescent="0.2">
      <c r="A8" s="61" t="s">
        <v>140</v>
      </c>
      <c r="B8" s="169">
        <v>6.7055304705997921E-3</v>
      </c>
      <c r="C8" s="169">
        <v>-0.12572317086961438</v>
      </c>
      <c r="D8" s="30"/>
      <c r="E8" s="169">
        <v>-6.5493378173136765E-3</v>
      </c>
      <c r="F8" s="169">
        <v>-5.3321700620921536E-2</v>
      </c>
      <c r="G8" s="30"/>
      <c r="H8" s="169">
        <v>-3.8782988694849967E-2</v>
      </c>
      <c r="I8" s="169">
        <v>-9.5280517777619575E-2</v>
      </c>
      <c r="J8" s="30"/>
      <c r="K8" s="169">
        <v>-4.9290395693036273E-3</v>
      </c>
      <c r="L8" s="169">
        <v>-4.7167942000067957E-2</v>
      </c>
      <c r="M8" s="30"/>
      <c r="N8" s="169">
        <v>-3.9188817004547072E-2</v>
      </c>
      <c r="O8" s="169">
        <v>-0.17927608683441237</v>
      </c>
      <c r="P8" s="30"/>
      <c r="Q8" s="169">
        <v>-3.0039464018158102E-2</v>
      </c>
      <c r="R8" s="169">
        <v>-5.4175799966277048E-2</v>
      </c>
      <c r="S8" s="30"/>
      <c r="T8" s="169">
        <v>-1.9059322700268611E-2</v>
      </c>
      <c r="U8" s="169">
        <v>-5.1427676342717617E-2</v>
      </c>
      <c r="V8" s="30"/>
      <c r="W8" s="169">
        <v>-3.0274865053813639E-2</v>
      </c>
      <c r="X8" s="169">
        <v>-9.737385013598622E-2</v>
      </c>
      <c r="Y8" s="30"/>
      <c r="Z8" s="169">
        <v>2.2078801790204192E-2</v>
      </c>
      <c r="AA8" s="169">
        <v>2.5390477692460514E-2</v>
      </c>
      <c r="AB8" s="30"/>
      <c r="AC8" s="169">
        <v>2.1000000000000001E-2</v>
      </c>
      <c r="AD8" s="169">
        <v>2.4E-2</v>
      </c>
      <c r="AE8" s="30"/>
      <c r="AF8" s="169">
        <v>1.6E-2</v>
      </c>
      <c r="AG8" s="169">
        <v>0.02</v>
      </c>
    </row>
    <row r="9" spans="1:33" s="133" customFormat="1" x14ac:dyDescent="0.2">
      <c r="A9" s="127" t="s">
        <v>141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</row>
    <row r="10" spans="1:33" x14ac:dyDescent="0.2">
      <c r="A10" s="61" t="s">
        <v>142</v>
      </c>
      <c r="B10" s="170">
        <v>1.4000768600540314</v>
      </c>
      <c r="C10" s="170">
        <v>1.4000768600540314</v>
      </c>
      <c r="D10" s="30"/>
      <c r="E10" s="170">
        <v>1.7898768793249709</v>
      </c>
      <c r="F10" s="170">
        <v>1.7898768793249709</v>
      </c>
      <c r="G10" s="30"/>
      <c r="H10" s="170">
        <v>1.1530169244083883</v>
      </c>
      <c r="I10" s="170">
        <v>1.1530169244083883</v>
      </c>
      <c r="J10" s="30"/>
      <c r="K10" s="170">
        <v>1.4165561299469787</v>
      </c>
      <c r="L10" s="170">
        <v>1.4165561299469787</v>
      </c>
      <c r="M10" s="30"/>
      <c r="N10" s="170">
        <v>1.0528494880725394</v>
      </c>
      <c r="O10" s="170">
        <v>1.0528494880725394</v>
      </c>
      <c r="P10" s="30"/>
      <c r="Q10" s="170">
        <v>1.371781474703307</v>
      </c>
      <c r="R10" s="170">
        <v>1.371781474703307</v>
      </c>
      <c r="S10" s="30"/>
      <c r="T10" s="170">
        <v>2.2006747887400868</v>
      </c>
      <c r="U10" s="170">
        <v>2.2006747887400868</v>
      </c>
      <c r="V10" s="30"/>
      <c r="W10" s="170">
        <v>2.0126225531242974</v>
      </c>
      <c r="X10" s="170">
        <v>2.0126225531242974</v>
      </c>
      <c r="Y10" s="30"/>
      <c r="Z10" s="170">
        <v>1.592074527370253</v>
      </c>
      <c r="AA10" s="170">
        <v>1.592074527370253</v>
      </c>
      <c r="AB10" s="30"/>
      <c r="AC10" s="170">
        <v>2.5</v>
      </c>
      <c r="AD10" s="170">
        <v>2.5</v>
      </c>
      <c r="AE10" s="30"/>
      <c r="AF10" s="170">
        <v>2.2999999999999998</v>
      </c>
      <c r="AG10" s="170">
        <v>2.2999999999999998</v>
      </c>
    </row>
    <row r="11" spans="1:33" x14ac:dyDescent="0.2">
      <c r="A11" s="61" t="s">
        <v>143</v>
      </c>
      <c r="B11" s="171">
        <v>0.75160526045269005</v>
      </c>
      <c r="C11" s="171">
        <v>0.75160526045269005</v>
      </c>
      <c r="D11" s="30"/>
      <c r="E11" s="171">
        <v>0.754188915135104</v>
      </c>
      <c r="F11" s="171">
        <v>0.754188915135104</v>
      </c>
      <c r="G11" s="30"/>
      <c r="H11" s="171">
        <v>0.73848159746265984</v>
      </c>
      <c r="I11" s="171">
        <v>0.73848159746265984</v>
      </c>
      <c r="J11" s="30"/>
      <c r="K11" s="171">
        <v>0.81547053676104575</v>
      </c>
      <c r="L11" s="171">
        <v>0.81547053676104575</v>
      </c>
      <c r="M11" s="30"/>
      <c r="N11" s="171">
        <v>0.70676251754436747</v>
      </c>
      <c r="O11" s="171">
        <v>0.70676251754436747</v>
      </c>
      <c r="P11" s="30"/>
      <c r="Q11" s="171">
        <v>0.6383783336410459</v>
      </c>
      <c r="R11" s="171">
        <v>0.6383783336410459</v>
      </c>
      <c r="S11" s="30"/>
      <c r="T11" s="171">
        <v>0.76753006157461801</v>
      </c>
      <c r="U11" s="171">
        <v>0.76753006157461801</v>
      </c>
      <c r="V11" s="30"/>
      <c r="W11" s="171">
        <v>0.67909284076876075</v>
      </c>
      <c r="X11" s="171">
        <v>0.67909284076876075</v>
      </c>
      <c r="Y11" s="30"/>
      <c r="Z11" s="171">
        <v>0.66243642484004772</v>
      </c>
      <c r="AA11" s="171">
        <v>0.66243642484004772</v>
      </c>
      <c r="AB11" s="30"/>
      <c r="AC11" s="171">
        <v>0.73399999999999999</v>
      </c>
      <c r="AD11" s="171">
        <v>0.73399999999999999</v>
      </c>
      <c r="AE11" s="30"/>
      <c r="AF11" s="171">
        <v>0.74099999999999999</v>
      </c>
      <c r="AG11" s="171">
        <v>0.74099999999999999</v>
      </c>
    </row>
    <row r="12" spans="1:33" x14ac:dyDescent="0.2">
      <c r="A12" s="61" t="s">
        <v>144</v>
      </c>
      <c r="B12" s="169">
        <v>0.48505774910003768</v>
      </c>
      <c r="C12" s="169">
        <v>0.48505774910003768</v>
      </c>
      <c r="D12" s="30"/>
      <c r="E12" s="169">
        <v>0.4510684669426856</v>
      </c>
      <c r="F12" s="169">
        <v>0.4510684669426856</v>
      </c>
      <c r="G12" s="30"/>
      <c r="H12" s="169">
        <v>0.45373317036738953</v>
      </c>
      <c r="I12" s="169">
        <v>0.45373317036738953</v>
      </c>
      <c r="J12" s="30"/>
      <c r="K12" s="169">
        <v>0.34703276275490164</v>
      </c>
      <c r="L12" s="169">
        <v>0.34703276275490164</v>
      </c>
      <c r="M12" s="30"/>
      <c r="N12" s="169">
        <v>0.47139410896072015</v>
      </c>
      <c r="O12" s="169">
        <v>0.47139410896072015</v>
      </c>
      <c r="P12" s="30"/>
      <c r="Q12" s="169">
        <v>0.48049649212771117</v>
      </c>
      <c r="R12" s="169">
        <v>0.48049649212771117</v>
      </c>
      <c r="S12" s="30"/>
      <c r="T12" s="169">
        <v>0.45036317298799394</v>
      </c>
      <c r="U12" s="169">
        <v>0.45036317298799394</v>
      </c>
      <c r="V12" s="30"/>
      <c r="W12" s="169">
        <v>0.42050360110450785</v>
      </c>
      <c r="X12" s="169">
        <v>0.42050360110450785</v>
      </c>
      <c r="Y12" s="30"/>
      <c r="Z12" s="169">
        <v>0.4374016191479051</v>
      </c>
      <c r="AA12" s="169">
        <v>0.4374016191479051</v>
      </c>
      <c r="AB12" s="30"/>
      <c r="AC12" s="169">
        <v>0.39900000000000002</v>
      </c>
      <c r="AD12" s="169">
        <v>0.39900000000000002</v>
      </c>
      <c r="AE12" s="30"/>
      <c r="AF12" s="169">
        <v>0.38900000000000001</v>
      </c>
      <c r="AG12" s="169">
        <v>0.38900000000000001</v>
      </c>
    </row>
    <row r="13" spans="1:33" s="134" customFormat="1" x14ac:dyDescent="0.2">
      <c r="A13" s="127" t="s">
        <v>146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</row>
    <row r="14" spans="1:33" x14ac:dyDescent="0.2">
      <c r="A14" s="61" t="s">
        <v>147</v>
      </c>
      <c r="B14" s="74">
        <v>91</v>
      </c>
      <c r="C14" s="74">
        <v>81</v>
      </c>
      <c r="D14" s="30"/>
      <c r="E14" s="74">
        <v>91</v>
      </c>
      <c r="F14" s="74">
        <v>77</v>
      </c>
      <c r="G14" s="30"/>
      <c r="H14" s="74">
        <v>71</v>
      </c>
      <c r="I14" s="74">
        <v>82</v>
      </c>
      <c r="J14" s="30"/>
      <c r="K14" s="74">
        <v>79</v>
      </c>
      <c r="L14" s="74">
        <v>83</v>
      </c>
      <c r="M14" s="30"/>
      <c r="N14" s="74">
        <v>96</v>
      </c>
      <c r="O14" s="74">
        <v>95</v>
      </c>
      <c r="P14" s="30"/>
      <c r="Q14" s="74">
        <v>82</v>
      </c>
      <c r="R14" s="74">
        <v>85</v>
      </c>
      <c r="S14" s="30"/>
      <c r="T14" s="74">
        <v>76</v>
      </c>
      <c r="U14" s="74">
        <v>78</v>
      </c>
      <c r="V14" s="30"/>
      <c r="W14" s="74">
        <v>90</v>
      </c>
      <c r="X14" s="74">
        <v>86</v>
      </c>
      <c r="Y14" s="30"/>
      <c r="Z14" s="74">
        <v>72</v>
      </c>
      <c r="AA14" s="74">
        <v>67</v>
      </c>
      <c r="AB14" s="30"/>
      <c r="AC14" s="74">
        <v>75</v>
      </c>
      <c r="AD14" s="74">
        <v>68</v>
      </c>
      <c r="AE14" s="30"/>
      <c r="AF14" s="74">
        <v>74</v>
      </c>
      <c r="AG14" s="74">
        <v>68</v>
      </c>
    </row>
    <row r="15" spans="1:33" s="24" customFormat="1" x14ac:dyDescent="0.2">
      <c r="A15" s="61" t="s">
        <v>148</v>
      </c>
      <c r="B15" s="74">
        <v>23</v>
      </c>
      <c r="C15" s="74">
        <v>20</v>
      </c>
      <c r="D15" s="30"/>
      <c r="E15" s="74">
        <v>25</v>
      </c>
      <c r="F15" s="74">
        <v>19</v>
      </c>
      <c r="G15" s="30"/>
      <c r="H15" s="74">
        <v>27</v>
      </c>
      <c r="I15" s="74">
        <v>26</v>
      </c>
      <c r="J15" s="30"/>
      <c r="K15" s="74">
        <v>37</v>
      </c>
      <c r="L15" s="74">
        <v>39</v>
      </c>
      <c r="M15" s="30"/>
      <c r="N15" s="74">
        <v>33</v>
      </c>
      <c r="O15" s="74">
        <v>34</v>
      </c>
      <c r="P15" s="30"/>
      <c r="Q15" s="74">
        <v>30</v>
      </c>
      <c r="R15" s="74">
        <v>31</v>
      </c>
      <c r="S15" s="30"/>
      <c r="T15" s="74">
        <v>38</v>
      </c>
      <c r="U15" s="74">
        <v>36</v>
      </c>
      <c r="V15" s="30"/>
      <c r="W15" s="74">
        <v>53</v>
      </c>
      <c r="X15" s="74">
        <v>42</v>
      </c>
      <c r="Y15" s="30"/>
      <c r="Z15" s="74">
        <v>47</v>
      </c>
      <c r="AA15" s="74">
        <v>47</v>
      </c>
      <c r="AB15" s="30"/>
      <c r="AC15" s="74">
        <v>41</v>
      </c>
      <c r="AD15" s="74">
        <v>38</v>
      </c>
      <c r="AE15" s="30"/>
      <c r="AF15" s="74">
        <v>36</v>
      </c>
      <c r="AG15" s="74">
        <v>33</v>
      </c>
    </row>
    <row r="16" spans="1:33" x14ac:dyDescent="0.2">
      <c r="A16" s="61" t="s">
        <v>149</v>
      </c>
      <c r="B16" s="74">
        <v>2</v>
      </c>
      <c r="C16" s="74">
        <v>3</v>
      </c>
      <c r="D16" s="30"/>
      <c r="E16" s="74">
        <v>1</v>
      </c>
      <c r="F16" s="74">
        <v>1</v>
      </c>
      <c r="G16" s="30"/>
      <c r="H16" s="74">
        <v>1</v>
      </c>
      <c r="I16" s="74">
        <v>1</v>
      </c>
      <c r="J16" s="30"/>
      <c r="K16" s="74">
        <v>3</v>
      </c>
      <c r="L16" s="74">
        <v>4</v>
      </c>
      <c r="M16" s="30"/>
      <c r="N16" s="74">
        <v>5</v>
      </c>
      <c r="O16" s="74">
        <v>8</v>
      </c>
      <c r="P16" s="30"/>
      <c r="Q16" s="74">
        <v>8</v>
      </c>
      <c r="R16" s="74">
        <v>11</v>
      </c>
      <c r="S16" s="30"/>
      <c r="T16" s="74">
        <v>17</v>
      </c>
      <c r="U16" s="74">
        <v>20</v>
      </c>
      <c r="V16" s="30"/>
      <c r="W16" s="74">
        <v>20</v>
      </c>
      <c r="X16" s="74">
        <v>21</v>
      </c>
      <c r="Y16" s="30"/>
      <c r="Z16" s="74">
        <v>10</v>
      </c>
      <c r="AA16" s="74">
        <v>12</v>
      </c>
      <c r="AB16" s="30"/>
      <c r="AC16" s="74">
        <v>8</v>
      </c>
      <c r="AD16" s="74">
        <v>12</v>
      </c>
      <c r="AE16" s="30"/>
      <c r="AF16" s="74">
        <v>9</v>
      </c>
      <c r="AG16" s="74">
        <v>10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18</vt:i4>
      </vt:variant>
    </vt:vector>
  </HeadingPairs>
  <TitlesOfParts>
    <vt:vector size="26" baseType="lpstr">
      <vt:lpstr>Pasywa Q</vt:lpstr>
      <vt:lpstr>Bilans</vt:lpstr>
      <vt:lpstr>P&amp;L</vt:lpstr>
      <vt:lpstr>Sytuacja pieniężna </vt:lpstr>
      <vt:lpstr>Obszary działalności</vt:lpstr>
      <vt:lpstr>Kluczowe dane operacyjne</vt:lpstr>
      <vt:lpstr>Wskaźniki GK</vt:lpstr>
      <vt:lpstr>Wskaźniki ENEA S.A.</vt:lpstr>
      <vt:lpstr>Bilans!DM_MAP_0631f5d19c4247d6940a6369c8bc75bb</vt:lpstr>
      <vt:lpstr>Bilans!DM_MAP_089104e87412450e958d14e94d22804c</vt:lpstr>
      <vt:lpstr>Bilans!DM_MAP_1befb98949654eee96521e7e7e2796be</vt:lpstr>
      <vt:lpstr>Bilans!DM_MAP_4c3de4f7c40d4a1ebb439c1ae449d99f</vt:lpstr>
      <vt:lpstr>Bilans!DM_MAP_6ef8ca06337a44eda48dd42da618080b</vt:lpstr>
      <vt:lpstr>Bilans!DM_MAP_78930c9ba3f34f329e12f2bc0cfe8f3c</vt:lpstr>
      <vt:lpstr>Bilans!DM_MAP_9807c39d78eb43b7a6abb59a868a2136</vt:lpstr>
      <vt:lpstr>Bilans!DM_MAP_9952d62b38cb449a8a44961ff4241f29</vt:lpstr>
      <vt:lpstr>Bilans!DM_MAP_bb562420e65c415dac599c8ee60e7f3d</vt:lpstr>
      <vt:lpstr>Bilans!DM_MAP_cd7f120719664da68166d18f46088621</vt:lpstr>
      <vt:lpstr>Bilans!DM_MAP_dfa2b44f86a74e03b99d7c5c0cdb1c66</vt:lpstr>
      <vt:lpstr>Bilans!Obszar_wydruku</vt:lpstr>
      <vt:lpstr>'Kluczowe dane operacyjne'!Obszar_wydruku</vt:lpstr>
      <vt:lpstr>'Obszary działalności'!Obszar_wydruku</vt:lpstr>
      <vt:lpstr>'P&amp;L'!Obszar_wydruku</vt:lpstr>
      <vt:lpstr>'Sytuacja pieniężna '!Obszar_wydruku</vt:lpstr>
      <vt:lpstr>'Wskaźniki ENEA S.A.'!Obszar_wydruku</vt:lpstr>
      <vt:lpstr>'Wskaźniki GK'!Obszar_wydruku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finansowe i operacyjne GK Enea</dc:title>
  <dc:creator>Mateusz Paradowski</dc:creator>
  <cp:keywords>Enea, dane finansowe, dane opercyjne</cp:keywords>
  <cp:lastModifiedBy>Hoffmann Krzysztof (ESA)</cp:lastModifiedBy>
  <cp:lastPrinted>2019-05-10T11:54:01Z</cp:lastPrinted>
  <dcterms:created xsi:type="dcterms:W3CDTF">2014-04-02T11:35:10Z</dcterms:created>
  <dcterms:modified xsi:type="dcterms:W3CDTF">2026-05-21T06:53:44Z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e9c0e5-84e2-48d7-a421-724a2e1bece0_Enabled">
    <vt:lpwstr>true</vt:lpwstr>
  </property>
  <property fmtid="{D5CDD505-2E9C-101B-9397-08002B2CF9AE}" pid="3" name="MSIP_Label_d8e9c0e5-84e2-48d7-a421-724a2e1bece0_SetDate">
    <vt:lpwstr>2025-09-08T04:54:00Z</vt:lpwstr>
  </property>
  <property fmtid="{D5CDD505-2E9C-101B-9397-08002B2CF9AE}" pid="4" name="MSIP_Label_d8e9c0e5-84e2-48d7-a421-724a2e1bece0_Method">
    <vt:lpwstr>Standard</vt:lpwstr>
  </property>
  <property fmtid="{D5CDD505-2E9C-101B-9397-08002B2CF9AE}" pid="5" name="MSIP_Label_d8e9c0e5-84e2-48d7-a421-724a2e1bece0_Name">
    <vt:lpwstr>Bez znaku wodnego</vt:lpwstr>
  </property>
  <property fmtid="{D5CDD505-2E9C-101B-9397-08002B2CF9AE}" pid="6" name="MSIP_Label_d8e9c0e5-84e2-48d7-a421-724a2e1bece0_SiteId">
    <vt:lpwstr>d98cb713-da43-4185-b297-37a20ad7c9cd</vt:lpwstr>
  </property>
  <property fmtid="{D5CDD505-2E9C-101B-9397-08002B2CF9AE}" pid="7" name="MSIP_Label_d8e9c0e5-84e2-48d7-a421-724a2e1bece0_ActionId">
    <vt:lpwstr>26a1c73a-e31d-42b6-9406-88e21f4701d9</vt:lpwstr>
  </property>
  <property fmtid="{D5CDD505-2E9C-101B-9397-08002B2CF9AE}" pid="8" name="MSIP_Label_d8e9c0e5-84e2-48d7-a421-724a2e1bece0_ContentBits">
    <vt:lpwstr>0</vt:lpwstr>
  </property>
  <property fmtid="{D5CDD505-2E9C-101B-9397-08002B2CF9AE}" pid="9" name="MSIP_Label_d8e9c0e5-84e2-48d7-a421-724a2e1bece0_Tag">
    <vt:lpwstr>10, 3, 0, 1</vt:lpwstr>
  </property>
</Properties>
</file>